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'!$A$2:$W$75</definedName>
    <definedName name="DATA1">#REF!</definedName>
    <definedName name="_xlnm.Print_Area" localSheetId="0">'დამტკ._საბიუჯ. '!$B$2:$Q$75</definedName>
    <definedName name="_xlnm.Print_Titles" localSheetId="0">'დამტკ._საბიუჯ. 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2" l="1"/>
  <c r="N15" i="2" s="1"/>
  <c r="I75" i="2" l="1"/>
  <c r="I74" i="2"/>
  <c r="J74" i="2" s="1"/>
  <c r="I73" i="2"/>
  <c r="I72" i="2"/>
  <c r="I71" i="2"/>
  <c r="I70" i="2"/>
  <c r="I69" i="2"/>
  <c r="I68" i="2"/>
  <c r="I67" i="2"/>
  <c r="I66" i="2"/>
  <c r="J66" i="2" s="1"/>
  <c r="I65" i="2"/>
  <c r="I62" i="2"/>
  <c r="J62" i="2" s="1"/>
  <c r="I61" i="2"/>
  <c r="I60" i="2"/>
  <c r="I59" i="2"/>
  <c r="I58" i="2"/>
  <c r="J58" i="2" s="1"/>
  <c r="I57" i="2"/>
  <c r="I56" i="2"/>
  <c r="I55" i="2"/>
  <c r="I54" i="2"/>
  <c r="I53" i="2"/>
  <c r="I38" i="2"/>
  <c r="I37" i="2"/>
  <c r="I36" i="2"/>
  <c r="I35" i="2"/>
  <c r="I34" i="2"/>
  <c r="J34" i="2" s="1"/>
  <c r="I33" i="2"/>
  <c r="I32" i="2"/>
  <c r="I31" i="2"/>
  <c r="I30" i="2"/>
  <c r="J30" i="2" s="1"/>
  <c r="I29" i="2"/>
  <c r="I26" i="2"/>
  <c r="J26" i="2" s="1"/>
  <c r="I25" i="2"/>
  <c r="I24" i="2"/>
  <c r="I23" i="2"/>
  <c r="I22" i="2"/>
  <c r="I21" i="2"/>
  <c r="I20" i="2"/>
  <c r="I19" i="2"/>
  <c r="I18" i="2"/>
  <c r="J18" i="2" s="1"/>
  <c r="I17" i="2"/>
  <c r="K19" i="2" l="1"/>
  <c r="J19" i="2"/>
  <c r="K23" i="2"/>
  <c r="J23" i="2"/>
  <c r="K31" i="2"/>
  <c r="J31" i="2"/>
  <c r="K35" i="2"/>
  <c r="J35" i="2"/>
  <c r="J20" i="2"/>
  <c r="K20" i="2"/>
  <c r="J36" i="2"/>
  <c r="K36" i="2"/>
  <c r="K59" i="2"/>
  <c r="J59" i="2"/>
  <c r="K71" i="2"/>
  <c r="J71" i="2"/>
  <c r="K17" i="2"/>
  <c r="J17" i="2"/>
  <c r="K29" i="2"/>
  <c r="J29" i="2"/>
  <c r="J56" i="2"/>
  <c r="K56" i="2"/>
  <c r="J72" i="2"/>
  <c r="K72" i="2"/>
  <c r="J24" i="2"/>
  <c r="K24" i="2"/>
  <c r="J32" i="2"/>
  <c r="K32" i="2"/>
  <c r="K55" i="2"/>
  <c r="J55" i="2"/>
  <c r="K67" i="2"/>
  <c r="J67" i="2"/>
  <c r="K21" i="2"/>
  <c r="J21" i="2"/>
  <c r="K25" i="2"/>
  <c r="J25" i="2"/>
  <c r="K33" i="2"/>
  <c r="J33" i="2"/>
  <c r="K37" i="2"/>
  <c r="J37" i="2"/>
  <c r="J60" i="2"/>
  <c r="K60" i="2"/>
  <c r="J68" i="2"/>
  <c r="K68" i="2"/>
  <c r="K53" i="2"/>
  <c r="J53" i="2"/>
  <c r="K57" i="2"/>
  <c r="J57" i="2"/>
  <c r="K61" i="2"/>
  <c r="J61" i="2"/>
  <c r="K65" i="2"/>
  <c r="J65" i="2"/>
  <c r="K69" i="2"/>
  <c r="J69" i="2"/>
  <c r="K73" i="2"/>
  <c r="J73" i="2"/>
  <c r="A75" i="2"/>
  <c r="K75" i="2"/>
  <c r="J75" i="2"/>
  <c r="K18" i="2"/>
  <c r="K22" i="2"/>
  <c r="K26" i="2"/>
  <c r="K30" i="2"/>
  <c r="K34" i="2"/>
  <c r="K38" i="2"/>
  <c r="K54" i="2"/>
  <c r="K58" i="2"/>
  <c r="K62" i="2"/>
  <c r="K66" i="2"/>
  <c r="K70" i="2"/>
  <c r="K74" i="2"/>
  <c r="J22" i="2"/>
  <c r="J38" i="2"/>
  <c r="J54" i="2"/>
  <c r="J70" i="2"/>
  <c r="F64" i="2"/>
  <c r="F52" i="2"/>
  <c r="F50" i="2"/>
  <c r="F49" i="2"/>
  <c r="F48" i="2"/>
  <c r="F47" i="2"/>
  <c r="F46" i="2"/>
  <c r="F45" i="2"/>
  <c r="F9" i="2" s="1"/>
  <c r="F44" i="2"/>
  <c r="F8" i="2" s="1"/>
  <c r="F43" i="2"/>
  <c r="F7" i="2" s="1"/>
  <c r="F42" i="2"/>
  <c r="F6" i="2" s="1"/>
  <c r="F41" i="2"/>
  <c r="F5" i="2" s="1"/>
  <c r="F28" i="2"/>
  <c r="F16" i="2"/>
  <c r="F14" i="2"/>
  <c r="F13" i="2"/>
  <c r="F12" i="2"/>
  <c r="F11" i="2"/>
  <c r="F10" i="2"/>
  <c r="H16" i="2"/>
  <c r="H15" i="2" s="1"/>
  <c r="G16" i="2"/>
  <c r="H28" i="2"/>
  <c r="H27" i="2" s="1"/>
  <c r="G28" i="2"/>
  <c r="H50" i="2"/>
  <c r="H14" i="2" s="1"/>
  <c r="G50" i="2"/>
  <c r="H49" i="2"/>
  <c r="H13" i="2" s="1"/>
  <c r="G49" i="2"/>
  <c r="H48" i="2"/>
  <c r="H12" i="2" s="1"/>
  <c r="G48" i="2"/>
  <c r="H47" i="2"/>
  <c r="H11" i="2" s="1"/>
  <c r="G47" i="2"/>
  <c r="H46" i="2"/>
  <c r="H10" i="2" s="1"/>
  <c r="G46" i="2"/>
  <c r="H45" i="2"/>
  <c r="H9" i="2" s="1"/>
  <c r="G45" i="2"/>
  <c r="H44" i="2"/>
  <c r="H8" i="2" s="1"/>
  <c r="G44" i="2"/>
  <c r="H43" i="2"/>
  <c r="H7" i="2" s="1"/>
  <c r="G43" i="2"/>
  <c r="H42" i="2"/>
  <c r="H6" i="2" s="1"/>
  <c r="G42" i="2"/>
  <c r="H41" i="2"/>
  <c r="G41" i="2"/>
  <c r="H52" i="2"/>
  <c r="H51" i="2" s="1"/>
  <c r="G52" i="2"/>
  <c r="H64" i="2"/>
  <c r="H63" i="2" s="1"/>
  <c r="G64" i="2"/>
  <c r="G51" i="2" l="1"/>
  <c r="I51" i="2" s="1"/>
  <c r="I52" i="2"/>
  <c r="K52" i="2" s="1"/>
  <c r="G6" i="2"/>
  <c r="I42" i="2"/>
  <c r="K42" i="2" s="1"/>
  <c r="G8" i="2"/>
  <c r="I44" i="2"/>
  <c r="K44" i="2" s="1"/>
  <c r="G10" i="2"/>
  <c r="I46" i="2"/>
  <c r="K46" i="2" s="1"/>
  <c r="G12" i="2"/>
  <c r="I48" i="2"/>
  <c r="K48" i="2" s="1"/>
  <c r="G14" i="2"/>
  <c r="I50" i="2"/>
  <c r="K50" i="2" s="1"/>
  <c r="G15" i="2"/>
  <c r="I15" i="2" s="1"/>
  <c r="I16" i="2"/>
  <c r="K16" i="2" s="1"/>
  <c r="F27" i="2"/>
  <c r="F63" i="2"/>
  <c r="G63" i="2"/>
  <c r="I63" i="2" s="1"/>
  <c r="I64" i="2"/>
  <c r="K64" i="2" s="1"/>
  <c r="I41" i="2"/>
  <c r="K41" i="2" s="1"/>
  <c r="G7" i="2"/>
  <c r="I43" i="2"/>
  <c r="K43" i="2" s="1"/>
  <c r="G9" i="2"/>
  <c r="I45" i="2"/>
  <c r="K45" i="2" s="1"/>
  <c r="G11" i="2"/>
  <c r="I47" i="2"/>
  <c r="K47" i="2" s="1"/>
  <c r="G13" i="2"/>
  <c r="I49" i="2"/>
  <c r="K49" i="2" s="1"/>
  <c r="G27" i="2"/>
  <c r="I27" i="2" s="1"/>
  <c r="I28" i="2"/>
  <c r="K28" i="2" s="1"/>
  <c r="F15" i="2"/>
  <c r="F51" i="2"/>
  <c r="F4" i="2"/>
  <c r="F40" i="2"/>
  <c r="H40" i="2"/>
  <c r="H39" i="2" s="1"/>
  <c r="G40" i="2"/>
  <c r="G5" i="2"/>
  <c r="H5" i="2"/>
  <c r="J50" i="2" l="1"/>
  <c r="J46" i="2"/>
  <c r="J42" i="2"/>
  <c r="J52" i="2"/>
  <c r="J16" i="2"/>
  <c r="K63" i="2"/>
  <c r="K27" i="2"/>
  <c r="J48" i="2"/>
  <c r="J47" i="2"/>
  <c r="I5" i="2"/>
  <c r="F3" i="2"/>
  <c r="I11" i="2"/>
  <c r="I7" i="2"/>
  <c r="J63" i="2"/>
  <c r="I14" i="2"/>
  <c r="I10" i="2"/>
  <c r="I6" i="2"/>
  <c r="J41" i="2"/>
  <c r="J28" i="2"/>
  <c r="J43" i="2"/>
  <c r="J15" i="2"/>
  <c r="I13" i="2"/>
  <c r="I9" i="2"/>
  <c r="J64" i="2"/>
  <c r="K15" i="2"/>
  <c r="I12" i="2"/>
  <c r="I8" i="2"/>
  <c r="K51" i="2"/>
  <c r="J49" i="2"/>
  <c r="J45" i="2"/>
  <c r="G39" i="2"/>
  <c r="I39" i="2" s="1"/>
  <c r="I40" i="2"/>
  <c r="K40" i="2" s="1"/>
  <c r="F39" i="2"/>
  <c r="J51" i="2"/>
  <c r="J44" i="2"/>
  <c r="J27" i="2"/>
  <c r="G4" i="2"/>
  <c r="H4" i="2"/>
  <c r="H3" i="2" s="1"/>
  <c r="J40" i="2" l="1"/>
  <c r="K39" i="2"/>
  <c r="K8" i="2"/>
  <c r="J8" i="2"/>
  <c r="K13" i="2"/>
  <c r="J13" i="2"/>
  <c r="K6" i="2"/>
  <c r="J6" i="2"/>
  <c r="K14" i="2"/>
  <c r="J14" i="2"/>
  <c r="K11" i="2"/>
  <c r="J11" i="2"/>
  <c r="G3" i="2"/>
  <c r="I3" i="2" s="1"/>
  <c r="K3" i="2" s="1"/>
  <c r="I4" i="2"/>
  <c r="K12" i="2"/>
  <c r="J12" i="2"/>
  <c r="K9" i="2"/>
  <c r="J9" i="2"/>
  <c r="K10" i="2"/>
  <c r="J10" i="2"/>
  <c r="J39" i="2"/>
  <c r="K7" i="2"/>
  <c r="J7" i="2"/>
  <c r="K5" i="2"/>
  <c r="J5" i="2"/>
  <c r="J3" i="2" l="1"/>
  <c r="K4" i="2"/>
  <c r="J4" i="2"/>
  <c r="Q75" i="2"/>
  <c r="N50" i="2"/>
  <c r="M50" i="2"/>
  <c r="M14" i="2" s="1"/>
  <c r="L50" i="2"/>
  <c r="L14" i="2" s="1"/>
  <c r="N49" i="2"/>
  <c r="M49" i="2"/>
  <c r="L49" i="2"/>
  <c r="L13" i="2" s="1"/>
  <c r="N48" i="2"/>
  <c r="M48" i="2"/>
  <c r="M12" i="2" s="1"/>
  <c r="L48" i="2"/>
  <c r="L12" i="2" s="1"/>
  <c r="N47" i="2"/>
  <c r="M47" i="2"/>
  <c r="M11" i="2" s="1"/>
  <c r="L47" i="2"/>
  <c r="L11" i="2" s="1"/>
  <c r="N46" i="2"/>
  <c r="N10" i="2" s="1"/>
  <c r="M46" i="2"/>
  <c r="M10" i="2" s="1"/>
  <c r="L46" i="2"/>
  <c r="L10" i="2" s="1"/>
  <c r="N45" i="2"/>
  <c r="M45" i="2"/>
  <c r="M9" i="2" s="1"/>
  <c r="L45" i="2"/>
  <c r="L9" i="2" s="1"/>
  <c r="N44" i="2"/>
  <c r="M44" i="2"/>
  <c r="M8" i="2" s="1"/>
  <c r="L44" i="2"/>
  <c r="L8" i="2" s="1"/>
  <c r="N43" i="2"/>
  <c r="M43" i="2"/>
  <c r="M7" i="2" s="1"/>
  <c r="L43" i="2"/>
  <c r="L7" i="2" s="1"/>
  <c r="N42" i="2"/>
  <c r="M42" i="2"/>
  <c r="M6" i="2" s="1"/>
  <c r="L42" i="2"/>
  <c r="L6" i="2" s="1"/>
  <c r="N41" i="2"/>
  <c r="N5" i="2" s="1"/>
  <c r="M41" i="2"/>
  <c r="M5" i="2" s="1"/>
  <c r="L41" i="2"/>
  <c r="L5" i="2" s="1"/>
  <c r="D50" i="2"/>
  <c r="D49" i="2"/>
  <c r="D48" i="2"/>
  <c r="D47" i="2"/>
  <c r="D46" i="2"/>
  <c r="D45" i="2"/>
  <c r="D44" i="2"/>
  <c r="D43" i="2"/>
  <c r="D42" i="2"/>
  <c r="D41" i="2"/>
  <c r="M13" i="2"/>
  <c r="O62" i="2"/>
  <c r="A62" i="2" s="1"/>
  <c r="O61" i="2"/>
  <c r="A61" i="2" s="1"/>
  <c r="O60" i="2"/>
  <c r="A60" i="2" s="1"/>
  <c r="O59" i="2"/>
  <c r="A59" i="2" s="1"/>
  <c r="O58" i="2"/>
  <c r="A58" i="2" s="1"/>
  <c r="O57" i="2"/>
  <c r="A57" i="2" s="1"/>
  <c r="O56" i="2"/>
  <c r="A56" i="2" s="1"/>
  <c r="O55" i="2"/>
  <c r="A55" i="2" s="1"/>
  <c r="O53" i="2"/>
  <c r="A53" i="2" s="1"/>
  <c r="N52" i="2"/>
  <c r="N51" i="2" s="1"/>
  <c r="M52" i="2"/>
  <c r="M51" i="2" s="1"/>
  <c r="L52" i="2"/>
  <c r="L51" i="2" s="1"/>
  <c r="D52" i="2"/>
  <c r="N6" i="2" l="1"/>
  <c r="N14" i="2"/>
  <c r="N9" i="2"/>
  <c r="N13" i="2"/>
  <c r="N8" i="2"/>
  <c r="N12" i="2"/>
  <c r="N7" i="2"/>
  <c r="N11" i="2"/>
  <c r="D6" i="2"/>
  <c r="D10" i="2"/>
  <c r="D14" i="2"/>
  <c r="D51" i="2"/>
  <c r="D7" i="2"/>
  <c r="D8" i="2"/>
  <c r="D12" i="2"/>
  <c r="D11" i="2"/>
  <c r="D5" i="2"/>
  <c r="D9" i="2"/>
  <c r="D13" i="2"/>
  <c r="P57" i="2"/>
  <c r="P60" i="2"/>
  <c r="P61" i="2"/>
  <c r="P56" i="2"/>
  <c r="Q53" i="2"/>
  <c r="P58" i="2"/>
  <c r="P62" i="2"/>
  <c r="P55" i="2"/>
  <c r="P59" i="2"/>
  <c r="O46" i="2"/>
  <c r="A46" i="2" s="1"/>
  <c r="O50" i="2"/>
  <c r="P50" i="2" s="1"/>
  <c r="O47" i="2"/>
  <c r="Q47" i="2" s="1"/>
  <c r="O43" i="2"/>
  <c r="Q43" i="2" s="1"/>
  <c r="O48" i="2"/>
  <c r="P48" i="2" s="1"/>
  <c r="O44" i="2"/>
  <c r="A44" i="2" s="1"/>
  <c r="N40" i="2"/>
  <c r="N39" i="2" s="1"/>
  <c r="D40" i="2"/>
  <c r="Q57" i="2"/>
  <c r="Q61" i="2"/>
  <c r="Q58" i="2"/>
  <c r="Q62" i="2"/>
  <c r="Q55" i="2"/>
  <c r="Q59" i="2"/>
  <c r="Q56" i="2"/>
  <c r="Q60" i="2"/>
  <c r="O49" i="2"/>
  <c r="A49" i="2" s="1"/>
  <c r="L40" i="2"/>
  <c r="L39" i="2" s="1"/>
  <c r="O45" i="2"/>
  <c r="A45" i="2" s="1"/>
  <c r="M40" i="2"/>
  <c r="M39" i="2" s="1"/>
  <c r="P53" i="2"/>
  <c r="O54" i="2"/>
  <c r="A54" i="2" s="1"/>
  <c r="O41" i="2"/>
  <c r="Q41" i="2" s="1"/>
  <c r="O42" i="2"/>
  <c r="Q42" i="2" s="1"/>
  <c r="P47" i="2" l="1"/>
  <c r="N4" i="2"/>
  <c r="N3" i="2" s="1"/>
  <c r="Q50" i="2"/>
  <c r="D39" i="2"/>
  <c r="A41" i="2"/>
  <c r="A48" i="2"/>
  <c r="A43" i="2"/>
  <c r="A50" i="2"/>
  <c r="A42" i="2"/>
  <c r="A47" i="2"/>
  <c r="P43" i="2"/>
  <c r="P46" i="2"/>
  <c r="Q46" i="2"/>
  <c r="Q48" i="2"/>
  <c r="Q44" i="2"/>
  <c r="P44" i="2"/>
  <c r="Q54" i="2"/>
  <c r="P49" i="2"/>
  <c r="Q49" i="2"/>
  <c r="P45" i="2"/>
  <c r="Q45" i="2"/>
  <c r="P54" i="2"/>
  <c r="P52" i="2" s="1"/>
  <c r="P51" i="2" s="1"/>
  <c r="O52" i="2"/>
  <c r="P42" i="2"/>
  <c r="O40" i="2"/>
  <c r="Q40" i="2" s="1"/>
  <c r="P41" i="2"/>
  <c r="Q52" i="2" l="1"/>
  <c r="A52" i="2"/>
  <c r="A40" i="2"/>
  <c r="P40" i="2"/>
  <c r="P39" i="2" s="1"/>
  <c r="O51" i="2"/>
  <c r="O39" i="2"/>
  <c r="Q39" i="2" s="1"/>
  <c r="Q51" i="2" l="1"/>
  <c r="A51" i="2"/>
  <c r="A39" i="2"/>
  <c r="D64" i="2"/>
  <c r="D28" i="2"/>
  <c r="D16" i="2"/>
  <c r="D4" i="2"/>
  <c r="M64" i="2"/>
  <c r="M63" i="2" s="1"/>
  <c r="M28" i="2"/>
  <c r="M27" i="2" s="1"/>
  <c r="M16" i="2"/>
  <c r="M15" i="2" s="1"/>
  <c r="L64" i="2"/>
  <c r="L63" i="2" s="1"/>
  <c r="L28" i="2"/>
  <c r="L27" i="2" s="1"/>
  <c r="L16" i="2"/>
  <c r="L15" i="2" s="1"/>
  <c r="D63" i="2" l="1"/>
  <c r="D3" i="2"/>
  <c r="D15" i="2"/>
  <c r="D27" i="2"/>
  <c r="M4" i="2"/>
  <c r="M3" i="2" s="1"/>
  <c r="L4" i="2"/>
  <c r="L3" i="2" s="1"/>
  <c r="N28" i="2" l="1"/>
  <c r="N64" i="2"/>
  <c r="O71" i="2"/>
  <c r="A71" i="2" s="1"/>
  <c r="O66" i="2"/>
  <c r="A66" i="2" s="1"/>
  <c r="O30" i="2"/>
  <c r="A30" i="2" s="1"/>
  <c r="O24" i="2"/>
  <c r="O23" i="2"/>
  <c r="O22" i="2"/>
  <c r="O18" i="2"/>
  <c r="A18" i="2" l="1"/>
  <c r="O6" i="2"/>
  <c r="A6" i="2" s="1"/>
  <c r="A22" i="2"/>
  <c r="A23" i="2"/>
  <c r="A24" i="2"/>
  <c r="N63" i="2"/>
  <c r="N27" i="2"/>
  <c r="Q22" i="2"/>
  <c r="Q66" i="2"/>
  <c r="Q23" i="2"/>
  <c r="Q71" i="2"/>
  <c r="Q24" i="2"/>
  <c r="Q18" i="2"/>
  <c r="Q30" i="2"/>
  <c r="P71" i="2"/>
  <c r="P30" i="2"/>
  <c r="P66" i="2"/>
  <c r="O68" i="2"/>
  <c r="A68" i="2" s="1"/>
  <c r="O72" i="2"/>
  <c r="A72" i="2" s="1"/>
  <c r="O34" i="2"/>
  <c r="A34" i="2" s="1"/>
  <c r="O17" i="2"/>
  <c r="O21" i="2"/>
  <c r="O25" i="2"/>
  <c r="O31" i="2"/>
  <c r="A31" i="2" s="1"/>
  <c r="O35" i="2"/>
  <c r="A35" i="2" s="1"/>
  <c r="O65" i="2"/>
  <c r="A65" i="2" s="1"/>
  <c r="O69" i="2"/>
  <c r="A69" i="2" s="1"/>
  <c r="O73" i="2"/>
  <c r="A73" i="2" s="1"/>
  <c r="P24" i="2"/>
  <c r="P22" i="2"/>
  <c r="O20" i="2"/>
  <c r="O38" i="2"/>
  <c r="A38" i="2" s="1"/>
  <c r="P18" i="2"/>
  <c r="O26" i="2"/>
  <c r="O32" i="2"/>
  <c r="A32" i="2" s="1"/>
  <c r="O36" i="2"/>
  <c r="A36" i="2" s="1"/>
  <c r="O70" i="2"/>
  <c r="A70" i="2" s="1"/>
  <c r="O74" i="2"/>
  <c r="A74" i="2" s="1"/>
  <c r="O19" i="2"/>
  <c r="P23" i="2"/>
  <c r="O29" i="2"/>
  <c r="A29" i="2" s="1"/>
  <c r="O33" i="2"/>
  <c r="A33" i="2" s="1"/>
  <c r="O37" i="2"/>
  <c r="A37" i="2" s="1"/>
  <c r="O67" i="2"/>
  <c r="A67" i="2" s="1"/>
  <c r="P6" i="2" l="1"/>
  <c r="A26" i="2"/>
  <c r="O14" i="2"/>
  <c r="A20" i="2"/>
  <c r="O8" i="2"/>
  <c r="A25" i="2"/>
  <c r="O13" i="2"/>
  <c r="A17" i="2"/>
  <c r="O16" i="2"/>
  <c r="O15" i="2" s="1"/>
  <c r="O5" i="2"/>
  <c r="A5" i="2" s="1"/>
  <c r="A19" i="2"/>
  <c r="O7" i="2"/>
  <c r="A7" i="2" s="1"/>
  <c r="O12" i="2"/>
  <c r="A12" i="2" s="1"/>
  <c r="O10" i="2"/>
  <c r="A10" i="2" s="1"/>
  <c r="A21" i="2"/>
  <c r="O9" i="2"/>
  <c r="A9" i="2" s="1"/>
  <c r="O11" i="2"/>
  <c r="A11" i="2" s="1"/>
  <c r="Q37" i="2"/>
  <c r="Q29" i="2"/>
  <c r="Q19" i="2"/>
  <c r="Q70" i="2"/>
  <c r="Q32" i="2"/>
  <c r="Q6" i="2"/>
  <c r="Q20" i="2"/>
  <c r="Q73" i="2"/>
  <c r="Q65" i="2"/>
  <c r="Q31" i="2"/>
  <c r="Q21" i="2"/>
  <c r="Q34" i="2"/>
  <c r="Q68" i="2"/>
  <c r="Q33" i="2"/>
  <c r="Q26" i="2"/>
  <c r="Q25" i="2"/>
  <c r="Q67" i="2"/>
  <c r="Q74" i="2"/>
  <c r="Q36" i="2"/>
  <c r="Q38" i="2"/>
  <c r="Q69" i="2"/>
  <c r="Q35" i="2"/>
  <c r="Q17" i="2"/>
  <c r="Q72" i="2"/>
  <c r="P67" i="2"/>
  <c r="P33" i="2"/>
  <c r="P74" i="2"/>
  <c r="P36" i="2"/>
  <c r="P12" i="2" s="1"/>
  <c r="P38" i="2"/>
  <c r="P69" i="2"/>
  <c r="P35" i="2"/>
  <c r="P11" i="2" s="1"/>
  <c r="P72" i="2"/>
  <c r="P37" i="2"/>
  <c r="P70" i="2"/>
  <c r="P32" i="2"/>
  <c r="P73" i="2"/>
  <c r="P31" i="2"/>
  <c r="P34" i="2"/>
  <c r="P10" i="2" s="1"/>
  <c r="P68" i="2"/>
  <c r="P25" i="2"/>
  <c r="P13" i="2" s="1"/>
  <c r="A13" i="2"/>
  <c r="P17" i="2"/>
  <c r="P29" i="2"/>
  <c r="O28" i="2"/>
  <c r="P19" i="2"/>
  <c r="P20" i="2"/>
  <c r="A8" i="2"/>
  <c r="P65" i="2"/>
  <c r="O64" i="2"/>
  <c r="P21" i="2"/>
  <c r="P26" i="2"/>
  <c r="P14" i="2" s="1"/>
  <c r="A14" i="2"/>
  <c r="P8" i="2" l="1"/>
  <c r="P7" i="2"/>
  <c r="A16" i="2"/>
  <c r="P9" i="2"/>
  <c r="P16" i="2"/>
  <c r="P15" i="2" s="1"/>
  <c r="P5" i="2"/>
  <c r="O4" i="2"/>
  <c r="O3" i="2" s="1"/>
  <c r="Q11" i="2"/>
  <c r="Q64" i="2"/>
  <c r="A64" i="2"/>
  <c r="Q28" i="2"/>
  <c r="A28" i="2"/>
  <c r="Q14" i="2"/>
  <c r="Q13" i="2"/>
  <c r="Q7" i="2"/>
  <c r="Q16" i="2"/>
  <c r="Q8" i="2"/>
  <c r="Q9" i="2"/>
  <c r="Q12" i="2"/>
  <c r="Q5" i="2"/>
  <c r="Q10" i="2"/>
  <c r="O63" i="2"/>
  <c r="O27" i="2"/>
  <c r="P64" i="2"/>
  <c r="P63" i="2" s="1"/>
  <c r="P28" i="2"/>
  <c r="P27" i="2" s="1"/>
  <c r="A15" i="2"/>
  <c r="A4" i="2" l="1"/>
  <c r="P4" i="2"/>
  <c r="P3" i="2" s="1"/>
  <c r="Q27" i="2"/>
  <c r="A27" i="2"/>
  <c r="Q63" i="2"/>
  <c r="A63" i="2"/>
  <c r="Q4" i="2"/>
  <c r="Q15" i="2"/>
  <c r="A3" i="2"/>
  <c r="Q3" i="2" l="1"/>
</calcChain>
</file>

<file path=xl/sharedStrings.xml><?xml version="1.0" encoding="utf-8"?>
<sst xmlns="http://schemas.openxmlformats.org/spreadsheetml/2006/main" count="232" uniqueCount="41">
  <si>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</si>
  <si>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</si>
  <si>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</si>
  <si>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</si>
  <si>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</si>
  <si>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</si>
  <si>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</si>
  <si>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</si>
  <si>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</si>
  <si>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</si>
  <si>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</si>
  <si>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</si>
  <si>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</si>
  <si>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</si>
  <si>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</si>
  <si>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</si>
  <si>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</si>
  <si>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</si>
  <si>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</si>
  <si>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</si>
  <si>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</si>
  <si>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</si>
  <si>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</si>
  <si>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</si>
  <si>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რეგულირება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</si>
  <si>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</si>
  <si>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</si>
  <si>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</si>
  <si>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</si>
  <si>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</si>
  <si>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</si>
  <si>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</si>
  <si>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წამალი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</si>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</sst>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4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23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 applyProtection="1">
      <alignment vertical="center" wrapText="1"/>
    </xf>
    <xf numFmtId="164" fontId="25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164" fontId="23" fillId="2" borderId="2" xfId="2" applyNumberFormat="1" applyFont="1" applyFill="1" applyBorder="1" applyAlignment="1">
      <alignment vertical="center" wrapText="1"/>
    </xf>
    <xf numFmtId="9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6" fillId="0" borderId="0" xfId="4" applyFont="1" applyFill="1" applyBorder="1" applyAlignment="1">
      <alignment vertical="center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79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E27" sqref="E27"/>
    </sheetView>
  </sheetViews>
  <sheetFormatPr defaultColWidth="8.85546875" defaultRowHeight="15.75" x14ac:dyDescent="0.25"/>
  <cols>
    <col min="1" max="1" width="3.140625" style="12" customWidth="1"/>
    <col min="2" max="2" width="11.140625" style="10" customWidth="1"/>
    <col min="3" max="3" width="56.7109375" style="10" customWidth="1"/>
    <col min="4" max="4" width="16.28515625" style="10" customWidth="1"/>
    <col min="5" max="5" width="15" style="10" customWidth="1"/>
    <col min="6" max="6" width="18.7109375" style="10" customWidth="1"/>
    <col min="7" max="8" width="18.5703125" style="10" customWidth="1"/>
    <col min="9" max="9" width="18.7109375" style="10" customWidth="1"/>
    <col min="10" max="10" width="17.28515625" style="10" customWidth="1"/>
    <col min="11" max="11" width="16" style="10" customWidth="1"/>
    <col min="12" max="12" width="18.85546875" style="13" customWidth="1"/>
    <col min="13" max="13" width="19" style="10" customWidth="1"/>
    <col min="14" max="14" width="18.140625" style="10" customWidth="1"/>
    <col min="15" max="15" width="19.42578125" style="10" customWidth="1"/>
    <col min="16" max="16" width="16.5703125" style="10" customWidth="1"/>
    <col min="17" max="17" width="16.2851562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s="25" customFormat="1" ht="102.75" customHeight="1" x14ac:dyDescent="0.25">
      <c r="A2" s="23"/>
      <c r="B2" s="24" t="s">
        <v>0</v>
      </c>
      <c r="C2" s="24" t="s">
        <v>1</v>
      </c>
      <c r="D2" s="22" t="s">
        <v>22</v>
      </c>
      <c r="E2" s="22" t="s">
        <v>38</v>
      </c>
      <c r="F2" s="22" t="s">
        <v>37</v>
      </c>
      <c r="G2" s="22" t="s">
        <v>39</v>
      </c>
      <c r="H2" s="22" t="s">
        <v>40</v>
      </c>
      <c r="I2" s="22" t="s">
        <v>36</v>
      </c>
      <c r="J2" s="22" t="s">
        <v>34</v>
      </c>
      <c r="K2" s="22" t="s">
        <v>35</v>
      </c>
      <c r="L2" s="22" t="s">
        <v>19</v>
      </c>
      <c r="M2" s="22" t="s">
        <v>18</v>
      </c>
      <c r="N2" s="22" t="s">
        <v>33</v>
      </c>
      <c r="O2" s="22" t="s">
        <v>20</v>
      </c>
      <c r="P2" s="22" t="s">
        <v>21</v>
      </c>
      <c r="Q2" s="22" t="s">
        <v>23</v>
      </c>
      <c r="R2" s="35"/>
    </row>
    <row r="3" spans="1:19" ht="36" x14ac:dyDescent="0.25">
      <c r="A3" s="11" t="str">
        <f t="shared" ref="A3:A31" si="0">IF((F3+G3+D3+I3+L3+M3+N3+O3)&gt;0,"a","b")</f>
        <v>a</v>
      </c>
      <c r="B3" s="16" t="s">
        <v>25</v>
      </c>
      <c r="C3" s="17" t="s">
        <v>14</v>
      </c>
      <c r="D3" s="26">
        <f t="shared" ref="D3:H3" si="1">D4+D12+D13+D14</f>
        <v>1296</v>
      </c>
      <c r="E3" s="26"/>
      <c r="F3" s="26">
        <f t="shared" si="1"/>
        <v>2999800</v>
      </c>
      <c r="G3" s="26">
        <f t="shared" si="1"/>
        <v>1913790.3800000001</v>
      </c>
      <c r="H3" s="26">
        <f t="shared" si="1"/>
        <v>291200</v>
      </c>
      <c r="I3" s="26">
        <f t="shared" ref="I3:I31" si="2">G3+H3</f>
        <v>2204990.38</v>
      </c>
      <c r="J3" s="30">
        <f t="shared" ref="J3:J31" si="3">F3-I3</f>
        <v>794809.62000000011</v>
      </c>
      <c r="K3" s="31">
        <f t="shared" ref="K3:K31" si="4">I3/F3</f>
        <v>0.73504579638642575</v>
      </c>
      <c r="L3" s="26">
        <f t="shared" ref="L3:M3" si="5">L4+L12+L13+L14</f>
        <v>4020000</v>
      </c>
      <c r="M3" s="26">
        <f t="shared" si="5"/>
        <v>4020000</v>
      </c>
      <c r="N3" s="26">
        <f t="shared" ref="N3:P3" si="6">N4+N12+N13+N14</f>
        <v>1851800</v>
      </c>
      <c r="O3" s="26">
        <f t="shared" si="6"/>
        <v>4056790.38</v>
      </c>
      <c r="P3" s="30">
        <f t="shared" si="6"/>
        <v>-36790.380000000092</v>
      </c>
      <c r="Q3" s="32">
        <f t="shared" ref="Q3:Q31" si="7">O3/M3</f>
        <v>1.0091518358208955</v>
      </c>
      <c r="R3" s="15"/>
      <c r="S3" s="10" t="s">
        <v>24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8">
        <f t="shared" ref="D4:H4" si="8">D5+D6+D7+D8+D9+D10+D11</f>
        <v>1296</v>
      </c>
      <c r="E4" s="28"/>
      <c r="F4" s="28">
        <f t="shared" si="8"/>
        <v>2978400</v>
      </c>
      <c r="G4" s="28">
        <f t="shared" si="8"/>
        <v>1911279.8800000001</v>
      </c>
      <c r="H4" s="28">
        <f t="shared" si="8"/>
        <v>291200</v>
      </c>
      <c r="I4" s="26">
        <f t="shared" si="2"/>
        <v>2202479.88</v>
      </c>
      <c r="J4" s="30">
        <f t="shared" si="3"/>
        <v>775920.12000000011</v>
      </c>
      <c r="K4" s="31">
        <f t="shared" si="4"/>
        <v>0.7394842465753424</v>
      </c>
      <c r="L4" s="28">
        <f t="shared" ref="L4:M4" si="9">L5+L6+L7+L8+L9+L10+L11</f>
        <v>4000000</v>
      </c>
      <c r="M4" s="28">
        <f t="shared" si="9"/>
        <v>3998600</v>
      </c>
      <c r="N4" s="28">
        <f t="shared" ref="N4:P4" si="10">N5+N6+N7+N8+N9+N10+N11</f>
        <v>1833000</v>
      </c>
      <c r="O4" s="28">
        <f t="shared" si="10"/>
        <v>4035479.88</v>
      </c>
      <c r="P4" s="33">
        <f t="shared" si="10"/>
        <v>-36879.880000000092</v>
      </c>
      <c r="Q4" s="34">
        <f t="shared" si="7"/>
        <v>1.0092231981193418</v>
      </c>
      <c r="R4" s="14"/>
      <c r="S4" s="10" t="s">
        <v>24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6">
        <f t="shared" ref="D5" si="11">D17+D29+D41</f>
        <v>0</v>
      </c>
      <c r="E5" s="26"/>
      <c r="F5" s="26">
        <f t="shared" ref="F5" si="12">F17+F29+F41</f>
        <v>2169100</v>
      </c>
      <c r="G5" s="26">
        <f t="shared" ref="G5:H5" si="13">G17+G29+G41</f>
        <v>1320031.1000000001</v>
      </c>
      <c r="H5" s="26">
        <f t="shared" si="13"/>
        <v>190000</v>
      </c>
      <c r="I5" s="26">
        <f t="shared" si="2"/>
        <v>1510031.1</v>
      </c>
      <c r="J5" s="30">
        <f t="shared" si="3"/>
        <v>659068.89999999991</v>
      </c>
      <c r="K5" s="31">
        <f t="shared" si="4"/>
        <v>0.69615559448619246</v>
      </c>
      <c r="L5" s="26">
        <f t="shared" ref="L5:M5" si="14">L17+L29+L41</f>
        <v>2930000</v>
      </c>
      <c r="M5" s="26">
        <f t="shared" si="14"/>
        <v>2912800</v>
      </c>
      <c r="N5" s="26">
        <f t="shared" ref="N5:P5" si="15">N17+N29+N41</f>
        <v>1253000</v>
      </c>
      <c r="O5" s="26">
        <f t="shared" si="15"/>
        <v>2763031.1</v>
      </c>
      <c r="P5" s="30">
        <f t="shared" si="15"/>
        <v>149768.89999999991</v>
      </c>
      <c r="Q5" s="32">
        <f t="shared" si="7"/>
        <v>0.94858249794012639</v>
      </c>
      <c r="R5" s="15"/>
      <c r="S5" s="10" t="s">
        <v>24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6">
        <f t="shared" ref="D6" si="16">D18+D30+D42</f>
        <v>1296</v>
      </c>
      <c r="E6" s="26"/>
      <c r="F6" s="26">
        <f t="shared" ref="F6" si="17">F18+F30+F42</f>
        <v>755100</v>
      </c>
      <c r="G6" s="26">
        <f t="shared" ref="G6:H6" si="18">G18+G30+G42</f>
        <v>552393.5</v>
      </c>
      <c r="H6" s="26">
        <f t="shared" si="18"/>
        <v>100000</v>
      </c>
      <c r="I6" s="26">
        <f t="shared" si="2"/>
        <v>652393.5</v>
      </c>
      <c r="J6" s="30">
        <f t="shared" si="3"/>
        <v>102706.5</v>
      </c>
      <c r="K6" s="31">
        <f t="shared" si="4"/>
        <v>0.86398291617004375</v>
      </c>
      <c r="L6" s="26">
        <f t="shared" ref="L6:M6" si="19">L18+L30+L42</f>
        <v>1043000</v>
      </c>
      <c r="M6" s="26">
        <f t="shared" si="19"/>
        <v>1030600</v>
      </c>
      <c r="N6" s="26">
        <f t="shared" ref="N6:P6" si="20">N18+N30+N42</f>
        <v>567000</v>
      </c>
      <c r="O6" s="26">
        <f t="shared" si="20"/>
        <v>1219393.5</v>
      </c>
      <c r="P6" s="30">
        <f t="shared" si="20"/>
        <v>-188793.5</v>
      </c>
      <c r="Q6" s="32">
        <f t="shared" si="7"/>
        <v>1.1831879487677082</v>
      </c>
      <c r="R6" s="15"/>
      <c r="S6" s="10" t="s">
        <v>24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>
        <f t="shared" ref="D7" si="21">D19+D31+D43</f>
        <v>0</v>
      </c>
      <c r="E7" s="19"/>
      <c r="F7" s="19">
        <f t="shared" ref="F7" si="22">F19+F31+F43</f>
        <v>0</v>
      </c>
      <c r="G7" s="19">
        <f t="shared" ref="G7:H7" si="23">G19+G31+G43</f>
        <v>0</v>
      </c>
      <c r="H7" s="19">
        <f t="shared" si="23"/>
        <v>0</v>
      </c>
      <c r="I7" s="19">
        <f t="shared" si="2"/>
        <v>0</v>
      </c>
      <c r="J7" s="38">
        <f t="shared" si="3"/>
        <v>0</v>
      </c>
      <c r="K7" s="39" t="e">
        <f t="shared" si="4"/>
        <v>#DIV/0!</v>
      </c>
      <c r="L7" s="19">
        <f t="shared" ref="L7:M7" si="24">L19+L31+L43</f>
        <v>0</v>
      </c>
      <c r="M7" s="19">
        <f t="shared" si="24"/>
        <v>0</v>
      </c>
      <c r="N7" s="19">
        <f t="shared" ref="N7:P7" si="25">N19+N31+N43</f>
        <v>0</v>
      </c>
      <c r="O7" s="19">
        <f t="shared" si="25"/>
        <v>0</v>
      </c>
      <c r="P7" s="38">
        <f t="shared" si="25"/>
        <v>0</v>
      </c>
      <c r="Q7" s="42" t="e">
        <f t="shared" si="7"/>
        <v>#DIV/0!</v>
      </c>
      <c r="R7" s="15"/>
      <c r="S7" s="10" t="s">
        <v>24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19">
        <f t="shared" ref="D8" si="26">D20+D32+D44</f>
        <v>0</v>
      </c>
      <c r="E8" s="19"/>
      <c r="F8" s="19">
        <f t="shared" ref="F8" si="27">F20+F32+F44</f>
        <v>0</v>
      </c>
      <c r="G8" s="19">
        <f t="shared" ref="G8:H8" si="28">G20+G32+G44</f>
        <v>0</v>
      </c>
      <c r="H8" s="19">
        <f t="shared" si="28"/>
        <v>0</v>
      </c>
      <c r="I8" s="19">
        <f t="shared" si="2"/>
        <v>0</v>
      </c>
      <c r="J8" s="38">
        <f t="shared" si="3"/>
        <v>0</v>
      </c>
      <c r="K8" s="39" t="e">
        <f t="shared" si="4"/>
        <v>#DIV/0!</v>
      </c>
      <c r="L8" s="19">
        <f t="shared" ref="L8:M8" si="29">L20+L32+L44</f>
        <v>0</v>
      </c>
      <c r="M8" s="19">
        <f t="shared" si="29"/>
        <v>0</v>
      </c>
      <c r="N8" s="19">
        <f t="shared" ref="N8:P8" si="30">N20+N32+N44</f>
        <v>0</v>
      </c>
      <c r="O8" s="19">
        <f t="shared" si="30"/>
        <v>0</v>
      </c>
      <c r="P8" s="38">
        <f t="shared" si="30"/>
        <v>0</v>
      </c>
      <c r="Q8" s="42" t="e">
        <f t="shared" si="7"/>
        <v>#DIV/0!</v>
      </c>
      <c r="R8" s="15"/>
      <c r="S8" s="10" t="s">
        <v>24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19">
        <f t="shared" ref="D9" si="31">D21+D33+D45</f>
        <v>0</v>
      </c>
      <c r="E9" s="19"/>
      <c r="F9" s="19">
        <f t="shared" ref="F9" si="32">F21+F33+F45</f>
        <v>0</v>
      </c>
      <c r="G9" s="19">
        <f t="shared" ref="G9:H9" si="33">G21+G33+G45</f>
        <v>0</v>
      </c>
      <c r="H9" s="19">
        <f t="shared" si="33"/>
        <v>0</v>
      </c>
      <c r="I9" s="19">
        <f t="shared" si="2"/>
        <v>0</v>
      </c>
      <c r="J9" s="38">
        <f t="shared" si="3"/>
        <v>0</v>
      </c>
      <c r="K9" s="39" t="e">
        <f t="shared" si="4"/>
        <v>#DIV/0!</v>
      </c>
      <c r="L9" s="19">
        <f t="shared" ref="L9:M9" si="34">L21+L33+L45</f>
        <v>0</v>
      </c>
      <c r="M9" s="19">
        <f t="shared" si="34"/>
        <v>0</v>
      </c>
      <c r="N9" s="19">
        <f t="shared" ref="N9:P9" si="35">N21+N33+N45</f>
        <v>0</v>
      </c>
      <c r="O9" s="19">
        <f t="shared" si="35"/>
        <v>0</v>
      </c>
      <c r="P9" s="38">
        <f t="shared" si="35"/>
        <v>0</v>
      </c>
      <c r="Q9" s="42" t="e">
        <f t="shared" si="7"/>
        <v>#DIV/0!</v>
      </c>
      <c r="R9" s="15"/>
      <c r="S9" s="10" t="s">
        <v>24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6">
        <f t="shared" ref="D10" si="36">D22+D34+D46</f>
        <v>0</v>
      </c>
      <c r="E10" s="26"/>
      <c r="F10" s="26">
        <f t="shared" ref="F10" si="37">F22+F34+F46</f>
        <v>42700</v>
      </c>
      <c r="G10" s="26">
        <f t="shared" ref="G10:H10" si="38">G22+G34+G46</f>
        <v>33871.979999999996</v>
      </c>
      <c r="H10" s="26">
        <f t="shared" si="38"/>
        <v>0</v>
      </c>
      <c r="I10" s="26">
        <f t="shared" si="2"/>
        <v>33871.979999999996</v>
      </c>
      <c r="J10" s="30">
        <f t="shared" si="3"/>
        <v>8828.0200000000041</v>
      </c>
      <c r="K10" s="31">
        <f t="shared" si="4"/>
        <v>0.79325480093676803</v>
      </c>
      <c r="L10" s="26">
        <f t="shared" ref="L10:M10" si="39">L22+L34+L46</f>
        <v>15000</v>
      </c>
      <c r="M10" s="26">
        <f t="shared" si="39"/>
        <v>42700</v>
      </c>
      <c r="N10" s="26">
        <f t="shared" ref="N10:P10" si="40">N22+N34+N46</f>
        <v>7000</v>
      </c>
      <c r="O10" s="26">
        <f t="shared" si="40"/>
        <v>40871.979999999996</v>
      </c>
      <c r="P10" s="30">
        <f t="shared" si="40"/>
        <v>1828.0200000000004</v>
      </c>
      <c r="Q10" s="32">
        <f t="shared" si="7"/>
        <v>0.9571892271662763</v>
      </c>
      <c r="R10" s="15"/>
      <c r="S10" s="10" t="s">
        <v>24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6">
        <f t="shared" ref="D11" si="41">D23+D35+D47</f>
        <v>0</v>
      </c>
      <c r="E11" s="26"/>
      <c r="F11" s="26">
        <f t="shared" ref="F11" si="42">F23+F35+F47</f>
        <v>11500</v>
      </c>
      <c r="G11" s="26">
        <f t="shared" ref="G11:H11" si="43">G23+G35+G47</f>
        <v>4983.3</v>
      </c>
      <c r="H11" s="26">
        <f t="shared" si="43"/>
        <v>1200</v>
      </c>
      <c r="I11" s="26">
        <f t="shared" si="2"/>
        <v>6183.3</v>
      </c>
      <c r="J11" s="30">
        <f t="shared" si="3"/>
        <v>5316.7</v>
      </c>
      <c r="K11" s="31">
        <f t="shared" si="4"/>
        <v>0.53767826086956527</v>
      </c>
      <c r="L11" s="26">
        <f t="shared" ref="L11:M11" si="44">L23+L35+L47</f>
        <v>12000</v>
      </c>
      <c r="M11" s="26">
        <f t="shared" si="44"/>
        <v>12500</v>
      </c>
      <c r="N11" s="26">
        <f t="shared" ref="N11:P11" si="45">N23+N35+N47</f>
        <v>6000</v>
      </c>
      <c r="O11" s="26">
        <f t="shared" si="45"/>
        <v>12183.3</v>
      </c>
      <c r="P11" s="30">
        <f t="shared" si="45"/>
        <v>316.69999999999982</v>
      </c>
      <c r="Q11" s="32">
        <f t="shared" si="7"/>
        <v>0.97466399999999997</v>
      </c>
      <c r="R11" s="15"/>
      <c r="S11" s="10" t="s">
        <v>24</v>
      </c>
    </row>
    <row r="12" spans="1:19" ht="18.75" x14ac:dyDescent="0.25">
      <c r="A12" s="11" t="str">
        <f t="shared" si="0"/>
        <v>a</v>
      </c>
      <c r="B12" s="1" t="s">
        <v>2</v>
      </c>
      <c r="C12" s="2" t="s">
        <v>11</v>
      </c>
      <c r="D12" s="28">
        <f t="shared" ref="D12" si="46">D24+D36+D48</f>
        <v>0</v>
      </c>
      <c r="E12" s="28"/>
      <c r="F12" s="28">
        <f t="shared" ref="F12" si="47">F24+F36+F48</f>
        <v>21400</v>
      </c>
      <c r="G12" s="28">
        <f t="shared" ref="G12:H12" si="48">G24+G36+G48</f>
        <v>2510.5</v>
      </c>
      <c r="H12" s="28">
        <f t="shared" si="48"/>
        <v>0</v>
      </c>
      <c r="I12" s="26">
        <f t="shared" si="2"/>
        <v>2510.5</v>
      </c>
      <c r="J12" s="30">
        <f t="shared" si="3"/>
        <v>18889.5</v>
      </c>
      <c r="K12" s="31">
        <f t="shared" si="4"/>
        <v>0.11731308411214954</v>
      </c>
      <c r="L12" s="28">
        <f t="shared" ref="L12:M12" si="49">L24+L36+L48</f>
        <v>20000</v>
      </c>
      <c r="M12" s="28">
        <f t="shared" si="49"/>
        <v>21400</v>
      </c>
      <c r="N12" s="26">
        <f t="shared" ref="N12:P12" si="50">N24+N36+N48</f>
        <v>18800</v>
      </c>
      <c r="O12" s="26">
        <f t="shared" si="50"/>
        <v>21310.5</v>
      </c>
      <c r="P12" s="30">
        <f t="shared" si="50"/>
        <v>89.5</v>
      </c>
      <c r="Q12" s="32">
        <f t="shared" si="7"/>
        <v>0.99581775700934583</v>
      </c>
      <c r="R12" s="15"/>
      <c r="S12" s="10" t="s">
        <v>24</v>
      </c>
    </row>
    <row r="13" spans="1:19" ht="18.75" hidden="1" x14ac:dyDescent="0.25">
      <c r="A13" s="11" t="str">
        <f t="shared" si="0"/>
        <v>b</v>
      </c>
      <c r="B13" s="1" t="s">
        <v>2</v>
      </c>
      <c r="C13" s="2" t="s">
        <v>12</v>
      </c>
      <c r="D13" s="18">
        <f t="shared" ref="D13" si="51">D25+D37+D49</f>
        <v>0</v>
      </c>
      <c r="E13" s="18"/>
      <c r="F13" s="18">
        <f t="shared" ref="F13" si="52">F25+F37+F49</f>
        <v>0</v>
      </c>
      <c r="G13" s="18">
        <f t="shared" ref="G13:H13" si="53">G25+G37+G49</f>
        <v>0</v>
      </c>
      <c r="H13" s="18">
        <f t="shared" si="53"/>
        <v>0</v>
      </c>
      <c r="I13" s="19">
        <f t="shared" si="2"/>
        <v>0</v>
      </c>
      <c r="J13" s="38">
        <f t="shared" si="3"/>
        <v>0</v>
      </c>
      <c r="K13" s="39" t="e">
        <f t="shared" si="4"/>
        <v>#DIV/0!</v>
      </c>
      <c r="L13" s="18">
        <f t="shared" ref="L13:M13" si="54">L25+L37+L49</f>
        <v>0</v>
      </c>
      <c r="M13" s="18">
        <f t="shared" si="54"/>
        <v>0</v>
      </c>
      <c r="N13" s="18">
        <f t="shared" ref="N13:P13" si="55">N25+N37+N49</f>
        <v>0</v>
      </c>
      <c r="O13" s="18">
        <f t="shared" si="55"/>
        <v>0</v>
      </c>
      <c r="P13" s="40">
        <f t="shared" si="55"/>
        <v>0</v>
      </c>
      <c r="Q13" s="41" t="e">
        <f t="shared" si="7"/>
        <v>#DIV/0!</v>
      </c>
      <c r="R13" s="14"/>
      <c r="S13" s="10" t="s">
        <v>24</v>
      </c>
    </row>
    <row r="14" spans="1:19" ht="18.75" hidden="1" x14ac:dyDescent="0.25">
      <c r="A14" s="11" t="str">
        <f t="shared" si="0"/>
        <v>b</v>
      </c>
      <c r="B14" s="1" t="s">
        <v>2</v>
      </c>
      <c r="C14" s="2" t="s">
        <v>13</v>
      </c>
      <c r="D14" s="18">
        <f t="shared" ref="D14" si="56">D26+D38+D50</f>
        <v>0</v>
      </c>
      <c r="E14" s="18"/>
      <c r="F14" s="18">
        <f t="shared" ref="F14" si="57">F26+F38+F50</f>
        <v>0</v>
      </c>
      <c r="G14" s="18">
        <f t="shared" ref="G14:H14" si="58">G26+G38+G50</f>
        <v>0</v>
      </c>
      <c r="H14" s="18">
        <f t="shared" si="58"/>
        <v>0</v>
      </c>
      <c r="I14" s="19">
        <f t="shared" si="2"/>
        <v>0</v>
      </c>
      <c r="J14" s="38">
        <f t="shared" si="3"/>
        <v>0</v>
      </c>
      <c r="K14" s="39" t="e">
        <f t="shared" si="4"/>
        <v>#DIV/0!</v>
      </c>
      <c r="L14" s="18">
        <f t="shared" ref="L14:M14" si="59">L26+L38+L50</f>
        <v>0</v>
      </c>
      <c r="M14" s="18">
        <f t="shared" si="59"/>
        <v>0</v>
      </c>
      <c r="N14" s="18">
        <f t="shared" ref="N14:P14" si="60">N26+N38+N50</f>
        <v>0</v>
      </c>
      <c r="O14" s="18">
        <f t="shared" si="60"/>
        <v>0</v>
      </c>
      <c r="P14" s="40">
        <f t="shared" si="60"/>
        <v>0</v>
      </c>
      <c r="Q14" s="41" t="e">
        <f t="shared" si="7"/>
        <v>#DIV/0!</v>
      </c>
      <c r="R14" s="14"/>
      <c r="S14" s="10" t="s">
        <v>24</v>
      </c>
    </row>
    <row r="15" spans="1:19" ht="36" x14ac:dyDescent="0.25">
      <c r="A15" s="11" t="str">
        <f t="shared" si="0"/>
        <v>a</v>
      </c>
      <c r="B15" s="16" t="s">
        <v>26</v>
      </c>
      <c r="C15" s="17" t="s">
        <v>15</v>
      </c>
      <c r="D15" s="26">
        <f t="shared" ref="D15:H15" si="61">D16+D24+D25+D26</f>
        <v>1296</v>
      </c>
      <c r="E15" s="26"/>
      <c r="F15" s="26">
        <f t="shared" si="61"/>
        <v>2038900</v>
      </c>
      <c r="G15" s="26">
        <f t="shared" si="61"/>
        <v>1137976.6000000001</v>
      </c>
      <c r="H15" s="26">
        <f t="shared" si="61"/>
        <v>180000</v>
      </c>
      <c r="I15" s="26">
        <f t="shared" si="2"/>
        <v>1317976.6000000001</v>
      </c>
      <c r="J15" s="30">
        <f t="shared" si="3"/>
        <v>720923.39999999991</v>
      </c>
      <c r="K15" s="31">
        <f t="shared" si="4"/>
        <v>0.64641551817156317</v>
      </c>
      <c r="L15" s="27">
        <f t="shared" ref="L15:M15" si="62">L16+L24+L25+L26</f>
        <v>2705000</v>
      </c>
      <c r="M15" s="27">
        <f t="shared" si="62"/>
        <v>2705000</v>
      </c>
      <c r="N15" s="26">
        <f t="shared" ref="N15:P15" si="63">N16+N24+N25+N26</f>
        <v>1653800</v>
      </c>
      <c r="O15" s="26">
        <f t="shared" si="63"/>
        <v>2971776.6</v>
      </c>
      <c r="P15" s="30">
        <f t="shared" si="63"/>
        <v>-266776.60000000009</v>
      </c>
      <c r="Q15" s="32">
        <f t="shared" si="7"/>
        <v>1.0986235120147874</v>
      </c>
      <c r="R15" s="15"/>
      <c r="S15" s="10" t="s">
        <v>24</v>
      </c>
    </row>
    <row r="16" spans="1:19" ht="18.75" x14ac:dyDescent="0.25">
      <c r="A16" s="11" t="str">
        <f t="shared" si="0"/>
        <v>a</v>
      </c>
      <c r="B16" s="1" t="s">
        <v>2</v>
      </c>
      <c r="C16" s="2" t="s">
        <v>3</v>
      </c>
      <c r="D16" s="28">
        <f t="shared" ref="D16:H16" si="64">D17+D18+D19+D20+D21+D22+D23</f>
        <v>1296</v>
      </c>
      <c r="E16" s="28"/>
      <c r="F16" s="28">
        <f t="shared" si="64"/>
        <v>2018900</v>
      </c>
      <c r="G16" s="28">
        <f t="shared" si="64"/>
        <v>1136795.6000000001</v>
      </c>
      <c r="H16" s="28">
        <f t="shared" si="64"/>
        <v>180000</v>
      </c>
      <c r="I16" s="26">
        <f t="shared" si="2"/>
        <v>1316795.6000000001</v>
      </c>
      <c r="J16" s="30">
        <f t="shared" si="3"/>
        <v>702104.39999999991</v>
      </c>
      <c r="K16" s="31">
        <f t="shared" si="4"/>
        <v>0.65223418693347868</v>
      </c>
      <c r="L16" s="28">
        <f t="shared" ref="L16:M16" si="65">L17+L18+L19+L20+L21+L22+L23</f>
        <v>2685000</v>
      </c>
      <c r="M16" s="28">
        <f t="shared" si="65"/>
        <v>2685000</v>
      </c>
      <c r="N16" s="28">
        <f t="shared" ref="N16:P16" si="66">N17+N18+N19+N20+N21+N22+N23</f>
        <v>1635000</v>
      </c>
      <c r="O16" s="28">
        <f t="shared" si="66"/>
        <v>2951795.6</v>
      </c>
      <c r="P16" s="33">
        <f t="shared" si="66"/>
        <v>-266795.60000000009</v>
      </c>
      <c r="Q16" s="34">
        <f t="shared" si="7"/>
        <v>1.0993652141527002</v>
      </c>
      <c r="R16" s="14"/>
      <c r="S16" s="10" t="s">
        <v>24</v>
      </c>
    </row>
    <row r="17" spans="1:19" ht="18.75" x14ac:dyDescent="0.25">
      <c r="A17" s="11" t="str">
        <f t="shared" si="0"/>
        <v>a</v>
      </c>
      <c r="B17" s="3" t="s">
        <v>2</v>
      </c>
      <c r="C17" s="4" t="s">
        <v>4</v>
      </c>
      <c r="D17" s="26"/>
      <c r="E17" s="26"/>
      <c r="F17" s="26">
        <v>1679900</v>
      </c>
      <c r="G17" s="26">
        <v>874953.1</v>
      </c>
      <c r="H17" s="26">
        <v>130000</v>
      </c>
      <c r="I17" s="26">
        <f t="shared" si="2"/>
        <v>1004953.1</v>
      </c>
      <c r="J17" s="30">
        <f t="shared" si="3"/>
        <v>674946.9</v>
      </c>
      <c r="K17" s="31">
        <f t="shared" si="4"/>
        <v>0.59822197749866057</v>
      </c>
      <c r="L17" s="29">
        <v>2285000</v>
      </c>
      <c r="M17" s="29">
        <v>2275000</v>
      </c>
      <c r="N17" s="26">
        <v>1253000</v>
      </c>
      <c r="O17" s="26">
        <f t="shared" ref="O17:O26" si="67">I17+N17</f>
        <v>2257953.1</v>
      </c>
      <c r="P17" s="30">
        <f t="shared" ref="P17:P26" si="68">M17-O17</f>
        <v>17046.899999999907</v>
      </c>
      <c r="Q17" s="32">
        <f t="shared" si="7"/>
        <v>0.99250685714285714</v>
      </c>
      <c r="R17" s="15"/>
      <c r="S17" s="10" t="s">
        <v>24</v>
      </c>
    </row>
    <row r="18" spans="1:19" ht="18.75" x14ac:dyDescent="0.25">
      <c r="A18" s="11" t="str">
        <f t="shared" si="0"/>
        <v>a</v>
      </c>
      <c r="B18" s="3" t="s">
        <v>2</v>
      </c>
      <c r="C18" s="4" t="s">
        <v>5</v>
      </c>
      <c r="D18" s="26">
        <v>1296</v>
      </c>
      <c r="E18" s="26"/>
      <c r="F18" s="26">
        <v>309000</v>
      </c>
      <c r="G18" s="26">
        <v>243913.5</v>
      </c>
      <c r="H18" s="26">
        <v>50000</v>
      </c>
      <c r="I18" s="26">
        <f t="shared" si="2"/>
        <v>293913.5</v>
      </c>
      <c r="J18" s="30">
        <f t="shared" si="3"/>
        <v>15086.5</v>
      </c>
      <c r="K18" s="31">
        <f t="shared" si="4"/>
        <v>0.95117637540453071</v>
      </c>
      <c r="L18" s="29">
        <v>380000</v>
      </c>
      <c r="M18" s="29">
        <v>380000</v>
      </c>
      <c r="N18" s="26">
        <v>370000</v>
      </c>
      <c r="O18" s="26">
        <f t="shared" si="67"/>
        <v>663913.5</v>
      </c>
      <c r="P18" s="30">
        <f t="shared" si="68"/>
        <v>-283913.5</v>
      </c>
      <c r="Q18" s="32">
        <f t="shared" si="7"/>
        <v>1.7471407894736841</v>
      </c>
      <c r="R18" s="15"/>
      <c r="S18" s="10" t="s">
        <v>24</v>
      </c>
    </row>
    <row r="19" spans="1:19" ht="18.75" hidden="1" x14ac:dyDescent="0.25">
      <c r="A19" s="11" t="str">
        <f t="shared" si="0"/>
        <v>b</v>
      </c>
      <c r="B19" s="3" t="s">
        <v>2</v>
      </c>
      <c r="C19" s="4" t="s">
        <v>6</v>
      </c>
      <c r="D19" s="19"/>
      <c r="E19" s="19"/>
      <c r="F19" s="19"/>
      <c r="G19" s="19"/>
      <c r="H19" s="19"/>
      <c r="I19" s="19">
        <f t="shared" si="2"/>
        <v>0</v>
      </c>
      <c r="J19" s="38">
        <f t="shared" si="3"/>
        <v>0</v>
      </c>
      <c r="K19" s="39" t="e">
        <f t="shared" si="4"/>
        <v>#DIV/0!</v>
      </c>
      <c r="L19" s="21"/>
      <c r="M19" s="21"/>
      <c r="N19" s="19"/>
      <c r="O19" s="19">
        <f t="shared" si="67"/>
        <v>0</v>
      </c>
      <c r="P19" s="38">
        <f t="shared" si="68"/>
        <v>0</v>
      </c>
      <c r="Q19" s="42" t="e">
        <f t="shared" si="7"/>
        <v>#DIV/0!</v>
      </c>
      <c r="R19" s="15"/>
      <c r="S19" s="10" t="s">
        <v>24</v>
      </c>
    </row>
    <row r="20" spans="1:19" ht="18.75" hidden="1" x14ac:dyDescent="0.25">
      <c r="A20" s="11" t="str">
        <f t="shared" si="0"/>
        <v>b</v>
      </c>
      <c r="B20" s="3" t="s">
        <v>2</v>
      </c>
      <c r="C20" s="5" t="s">
        <v>7</v>
      </c>
      <c r="D20" s="19"/>
      <c r="E20" s="19"/>
      <c r="F20" s="19"/>
      <c r="G20" s="19"/>
      <c r="H20" s="19"/>
      <c r="I20" s="19">
        <f t="shared" si="2"/>
        <v>0</v>
      </c>
      <c r="J20" s="38">
        <f t="shared" si="3"/>
        <v>0</v>
      </c>
      <c r="K20" s="39" t="e">
        <f t="shared" si="4"/>
        <v>#DIV/0!</v>
      </c>
      <c r="L20" s="21"/>
      <c r="M20" s="21"/>
      <c r="N20" s="19"/>
      <c r="O20" s="19">
        <f t="shared" si="67"/>
        <v>0</v>
      </c>
      <c r="P20" s="38">
        <f t="shared" si="68"/>
        <v>0</v>
      </c>
      <c r="Q20" s="42" t="e">
        <f t="shared" si="7"/>
        <v>#DIV/0!</v>
      </c>
      <c r="R20" s="15"/>
      <c r="S20" s="10" t="s">
        <v>24</v>
      </c>
    </row>
    <row r="21" spans="1:19" ht="18.75" hidden="1" x14ac:dyDescent="0.25">
      <c r="A21" s="11" t="str">
        <f t="shared" si="0"/>
        <v>b</v>
      </c>
      <c r="B21" s="3" t="s">
        <v>2</v>
      </c>
      <c r="C21" s="5" t="s">
        <v>8</v>
      </c>
      <c r="D21" s="19"/>
      <c r="E21" s="19"/>
      <c r="F21" s="19"/>
      <c r="G21" s="19"/>
      <c r="H21" s="19"/>
      <c r="I21" s="19">
        <f t="shared" si="2"/>
        <v>0</v>
      </c>
      <c r="J21" s="38">
        <f t="shared" si="3"/>
        <v>0</v>
      </c>
      <c r="K21" s="39" t="e">
        <f t="shared" si="4"/>
        <v>#DIV/0!</v>
      </c>
      <c r="L21" s="21"/>
      <c r="M21" s="21"/>
      <c r="N21" s="19"/>
      <c r="O21" s="19">
        <f t="shared" si="67"/>
        <v>0</v>
      </c>
      <c r="P21" s="38">
        <f t="shared" si="68"/>
        <v>0</v>
      </c>
      <c r="Q21" s="42" t="e">
        <f t="shared" si="7"/>
        <v>#DIV/0!</v>
      </c>
      <c r="R21" s="15"/>
      <c r="S21" s="10" t="s">
        <v>24</v>
      </c>
    </row>
    <row r="22" spans="1:19" ht="18.75" x14ac:dyDescent="0.25">
      <c r="A22" s="11" t="str">
        <f t="shared" si="0"/>
        <v>a</v>
      </c>
      <c r="B22" s="3" t="s">
        <v>2</v>
      </c>
      <c r="C22" s="5" t="s">
        <v>9</v>
      </c>
      <c r="D22" s="26"/>
      <c r="E22" s="26"/>
      <c r="F22" s="26">
        <v>25000</v>
      </c>
      <c r="G22" s="26">
        <v>17929</v>
      </c>
      <c r="H22" s="26"/>
      <c r="I22" s="26">
        <f t="shared" si="2"/>
        <v>17929</v>
      </c>
      <c r="J22" s="30">
        <f t="shared" si="3"/>
        <v>7071</v>
      </c>
      <c r="K22" s="31">
        <f t="shared" si="4"/>
        <v>0.71716000000000002</v>
      </c>
      <c r="L22" s="29">
        <v>15000</v>
      </c>
      <c r="M22" s="29">
        <v>25000</v>
      </c>
      <c r="N22" s="26">
        <v>7000</v>
      </c>
      <c r="O22" s="26">
        <f t="shared" si="67"/>
        <v>24929</v>
      </c>
      <c r="P22" s="30">
        <f t="shared" si="68"/>
        <v>71</v>
      </c>
      <c r="Q22" s="32">
        <f t="shared" si="7"/>
        <v>0.99716000000000005</v>
      </c>
      <c r="R22" s="15"/>
      <c r="S22" s="10" t="s">
        <v>24</v>
      </c>
    </row>
    <row r="23" spans="1:19" ht="18.75" x14ac:dyDescent="0.25">
      <c r="A23" s="11" t="str">
        <f t="shared" si="0"/>
        <v>a</v>
      </c>
      <c r="B23" s="3" t="s">
        <v>2</v>
      </c>
      <c r="C23" s="5" t="s">
        <v>10</v>
      </c>
      <c r="D23" s="26"/>
      <c r="E23" s="26"/>
      <c r="F23" s="26">
        <v>5000</v>
      </c>
      <c r="G23" s="26"/>
      <c r="H23" s="26"/>
      <c r="I23" s="26">
        <f t="shared" si="2"/>
        <v>0</v>
      </c>
      <c r="J23" s="30">
        <f t="shared" si="3"/>
        <v>5000</v>
      </c>
      <c r="K23" s="31">
        <f t="shared" si="4"/>
        <v>0</v>
      </c>
      <c r="L23" s="29">
        <v>5000</v>
      </c>
      <c r="M23" s="29">
        <v>5000</v>
      </c>
      <c r="N23" s="26">
        <v>5000</v>
      </c>
      <c r="O23" s="26">
        <f t="shared" si="67"/>
        <v>5000</v>
      </c>
      <c r="P23" s="30">
        <f t="shared" si="68"/>
        <v>0</v>
      </c>
      <c r="Q23" s="32">
        <f t="shared" si="7"/>
        <v>1</v>
      </c>
      <c r="R23" s="15"/>
      <c r="S23" s="10" t="s">
        <v>24</v>
      </c>
    </row>
    <row r="24" spans="1:19" ht="18.75" x14ac:dyDescent="0.25">
      <c r="A24" s="11" t="str">
        <f t="shared" si="0"/>
        <v>a</v>
      </c>
      <c r="B24" s="3" t="s">
        <v>2</v>
      </c>
      <c r="C24" s="2" t="s">
        <v>11</v>
      </c>
      <c r="D24" s="28"/>
      <c r="E24" s="28"/>
      <c r="F24" s="28">
        <v>20000</v>
      </c>
      <c r="G24" s="28">
        <v>1181</v>
      </c>
      <c r="H24" s="28"/>
      <c r="I24" s="26">
        <f t="shared" si="2"/>
        <v>1181</v>
      </c>
      <c r="J24" s="30">
        <f t="shared" si="3"/>
        <v>18819</v>
      </c>
      <c r="K24" s="31">
        <f t="shared" si="4"/>
        <v>5.9049999999999998E-2</v>
      </c>
      <c r="L24" s="28">
        <v>20000</v>
      </c>
      <c r="M24" s="28">
        <v>20000</v>
      </c>
      <c r="N24" s="28">
        <v>18800</v>
      </c>
      <c r="O24" s="28">
        <f t="shared" si="67"/>
        <v>19981</v>
      </c>
      <c r="P24" s="33">
        <f t="shared" si="68"/>
        <v>19</v>
      </c>
      <c r="Q24" s="34">
        <f t="shared" si="7"/>
        <v>0.99904999999999999</v>
      </c>
      <c r="R24" s="14"/>
      <c r="S24" s="10" t="s">
        <v>24</v>
      </c>
    </row>
    <row r="25" spans="1:19" ht="18.75" hidden="1" x14ac:dyDescent="0.25">
      <c r="A25" s="11" t="str">
        <f t="shared" si="0"/>
        <v>b</v>
      </c>
      <c r="B25" s="3" t="s">
        <v>2</v>
      </c>
      <c r="C25" s="2" t="s">
        <v>12</v>
      </c>
      <c r="D25" s="18"/>
      <c r="E25" s="18"/>
      <c r="F25" s="18">
        <v>0</v>
      </c>
      <c r="G25" s="18"/>
      <c r="H25" s="18"/>
      <c r="I25" s="19">
        <f t="shared" si="2"/>
        <v>0</v>
      </c>
      <c r="J25" s="38">
        <f t="shared" si="3"/>
        <v>0</v>
      </c>
      <c r="K25" s="39" t="e">
        <f t="shared" si="4"/>
        <v>#DIV/0!</v>
      </c>
      <c r="L25" s="18">
        <v>0</v>
      </c>
      <c r="M25" s="18">
        <v>0</v>
      </c>
      <c r="N25" s="18"/>
      <c r="O25" s="18">
        <f t="shared" si="67"/>
        <v>0</v>
      </c>
      <c r="P25" s="40">
        <f t="shared" si="68"/>
        <v>0</v>
      </c>
      <c r="Q25" s="41" t="e">
        <f t="shared" si="7"/>
        <v>#DIV/0!</v>
      </c>
      <c r="R25" s="14"/>
      <c r="S25" s="10" t="s">
        <v>24</v>
      </c>
    </row>
    <row r="26" spans="1:19" ht="18.75" hidden="1" x14ac:dyDescent="0.25">
      <c r="A26" s="11" t="str">
        <f t="shared" si="0"/>
        <v>b</v>
      </c>
      <c r="B26" s="3" t="s">
        <v>2</v>
      </c>
      <c r="C26" s="2" t="s">
        <v>13</v>
      </c>
      <c r="D26" s="18"/>
      <c r="E26" s="18"/>
      <c r="F26" s="18">
        <v>0</v>
      </c>
      <c r="G26" s="18"/>
      <c r="H26" s="18"/>
      <c r="I26" s="19">
        <f t="shared" si="2"/>
        <v>0</v>
      </c>
      <c r="J26" s="38">
        <f t="shared" si="3"/>
        <v>0</v>
      </c>
      <c r="K26" s="39" t="e">
        <f t="shared" si="4"/>
        <v>#DIV/0!</v>
      </c>
      <c r="L26" s="18">
        <v>0</v>
      </c>
      <c r="M26" s="18">
        <v>0</v>
      </c>
      <c r="N26" s="18"/>
      <c r="O26" s="18">
        <f t="shared" si="67"/>
        <v>0</v>
      </c>
      <c r="P26" s="40">
        <f t="shared" si="68"/>
        <v>0</v>
      </c>
      <c r="Q26" s="41" t="e">
        <f t="shared" si="7"/>
        <v>#DIV/0!</v>
      </c>
      <c r="R26" s="14"/>
      <c r="S26" s="10" t="s">
        <v>24</v>
      </c>
    </row>
    <row r="27" spans="1:19" ht="36" x14ac:dyDescent="0.25">
      <c r="A27" s="11" t="str">
        <f t="shared" si="0"/>
        <v>a</v>
      </c>
      <c r="B27" s="16" t="s">
        <v>27</v>
      </c>
      <c r="C27" s="17" t="s">
        <v>16</v>
      </c>
      <c r="D27" s="26">
        <f t="shared" ref="D27:F27" si="69">D28+D36+D37+D38</f>
        <v>0</v>
      </c>
      <c r="E27" s="26"/>
      <c r="F27" s="26">
        <f t="shared" si="69"/>
        <v>70000</v>
      </c>
      <c r="G27" s="26">
        <f t="shared" ref="G27:H27" si="70">G28+G36+G37+G38</f>
        <v>30728</v>
      </c>
      <c r="H27" s="26">
        <f t="shared" si="70"/>
        <v>15000</v>
      </c>
      <c r="I27" s="26">
        <f t="shared" si="2"/>
        <v>45728</v>
      </c>
      <c r="J27" s="30">
        <f t="shared" si="3"/>
        <v>24272</v>
      </c>
      <c r="K27" s="31">
        <f t="shared" si="4"/>
        <v>0.65325714285714287</v>
      </c>
      <c r="L27" s="27">
        <f t="shared" ref="L27:M27" si="71">L28+L36+L37+L38</f>
        <v>100000</v>
      </c>
      <c r="M27" s="27">
        <f t="shared" si="71"/>
        <v>100000</v>
      </c>
      <c r="N27" s="26">
        <f t="shared" ref="N27" si="72">N28+N36+N37+N38</f>
        <v>54000</v>
      </c>
      <c r="O27" s="26">
        <f t="shared" ref="O27" si="73">O28+O36+O37+O38</f>
        <v>99728</v>
      </c>
      <c r="P27" s="30">
        <f t="shared" ref="P27" si="74">P28+P36+P37+P38</f>
        <v>272</v>
      </c>
      <c r="Q27" s="32">
        <f t="shared" si="7"/>
        <v>0.99728000000000006</v>
      </c>
      <c r="R27" s="15"/>
      <c r="S27" s="10" t="s">
        <v>24</v>
      </c>
    </row>
    <row r="28" spans="1:19" ht="18.75" x14ac:dyDescent="0.25">
      <c r="A28" s="11" t="str">
        <f t="shared" si="0"/>
        <v>a</v>
      </c>
      <c r="B28" s="1" t="s">
        <v>2</v>
      </c>
      <c r="C28" s="2" t="s">
        <v>3</v>
      </c>
      <c r="D28" s="28">
        <f t="shared" ref="D28:H28" si="75">D29+D30+D31+D32+D33+D34+D35</f>
        <v>0</v>
      </c>
      <c r="E28" s="28"/>
      <c r="F28" s="28">
        <f t="shared" si="75"/>
        <v>70000</v>
      </c>
      <c r="G28" s="28">
        <f t="shared" si="75"/>
        <v>30728</v>
      </c>
      <c r="H28" s="28">
        <f t="shared" si="75"/>
        <v>15000</v>
      </c>
      <c r="I28" s="26">
        <f t="shared" si="2"/>
        <v>45728</v>
      </c>
      <c r="J28" s="30">
        <f t="shared" si="3"/>
        <v>24272</v>
      </c>
      <c r="K28" s="31">
        <f t="shared" si="4"/>
        <v>0.65325714285714287</v>
      </c>
      <c r="L28" s="28">
        <f t="shared" ref="L28:M28" si="76">L29+L30+L31+L32+L33+L34+L35</f>
        <v>100000</v>
      </c>
      <c r="M28" s="28">
        <f t="shared" si="76"/>
        <v>100000</v>
      </c>
      <c r="N28" s="28">
        <f t="shared" ref="N28:P28" si="77">N29+N30+N31+N32+N33+N34+N35</f>
        <v>54000</v>
      </c>
      <c r="O28" s="28">
        <f t="shared" si="77"/>
        <v>99728</v>
      </c>
      <c r="P28" s="33">
        <f t="shared" si="77"/>
        <v>272</v>
      </c>
      <c r="Q28" s="34">
        <f t="shared" si="7"/>
        <v>0.99728000000000006</v>
      </c>
      <c r="R28" s="14"/>
      <c r="S28" s="10" t="s">
        <v>24</v>
      </c>
    </row>
    <row r="29" spans="1:19" ht="18.75" hidden="1" x14ac:dyDescent="0.25">
      <c r="A29" s="11" t="str">
        <f t="shared" si="0"/>
        <v>b</v>
      </c>
      <c r="B29" s="3" t="s">
        <v>2</v>
      </c>
      <c r="C29" s="4" t="s">
        <v>4</v>
      </c>
      <c r="D29" s="19"/>
      <c r="E29" s="19"/>
      <c r="F29" s="19">
        <v>0</v>
      </c>
      <c r="G29" s="19"/>
      <c r="H29" s="19"/>
      <c r="I29" s="19">
        <f t="shared" si="2"/>
        <v>0</v>
      </c>
      <c r="J29" s="38">
        <f t="shared" si="3"/>
        <v>0</v>
      </c>
      <c r="K29" s="39" t="e">
        <f t="shared" si="4"/>
        <v>#DIV/0!</v>
      </c>
      <c r="L29" s="21">
        <v>0</v>
      </c>
      <c r="M29" s="21">
        <v>0</v>
      </c>
      <c r="N29" s="19"/>
      <c r="O29" s="19">
        <f t="shared" ref="O29:O38" si="78">I29+N29</f>
        <v>0</v>
      </c>
      <c r="P29" s="38">
        <f t="shared" ref="P29:P38" si="79">M29-O29</f>
        <v>0</v>
      </c>
      <c r="Q29" s="42" t="e">
        <f t="shared" si="7"/>
        <v>#DIV/0!</v>
      </c>
      <c r="R29" s="15"/>
      <c r="S29" s="10" t="s">
        <v>24</v>
      </c>
    </row>
    <row r="30" spans="1:19" ht="18.75" x14ac:dyDescent="0.25">
      <c r="A30" s="11" t="str">
        <f t="shared" si="0"/>
        <v>a</v>
      </c>
      <c r="B30" s="3" t="s">
        <v>2</v>
      </c>
      <c r="C30" s="4" t="s">
        <v>5</v>
      </c>
      <c r="D30" s="26"/>
      <c r="E30" s="26"/>
      <c r="F30" s="26">
        <v>70000</v>
      </c>
      <c r="G30" s="26">
        <v>30728</v>
      </c>
      <c r="H30" s="26">
        <v>15000</v>
      </c>
      <c r="I30" s="26">
        <f t="shared" si="2"/>
        <v>45728</v>
      </c>
      <c r="J30" s="30">
        <f t="shared" si="3"/>
        <v>24272</v>
      </c>
      <c r="K30" s="31">
        <f t="shared" si="4"/>
        <v>0.65325714285714287</v>
      </c>
      <c r="L30" s="29">
        <v>100000</v>
      </c>
      <c r="M30" s="29">
        <v>100000</v>
      </c>
      <c r="N30" s="26">
        <v>54000</v>
      </c>
      <c r="O30" s="26">
        <f t="shared" si="78"/>
        <v>99728</v>
      </c>
      <c r="P30" s="30">
        <f t="shared" si="79"/>
        <v>272</v>
      </c>
      <c r="Q30" s="32">
        <f t="shared" si="7"/>
        <v>0.99728000000000006</v>
      </c>
      <c r="R30" s="15"/>
      <c r="S30" s="10" t="s">
        <v>24</v>
      </c>
    </row>
    <row r="31" spans="1:19" ht="18.75" hidden="1" x14ac:dyDescent="0.25">
      <c r="A31" s="11" t="str">
        <f t="shared" si="0"/>
        <v>b</v>
      </c>
      <c r="B31" s="3" t="s">
        <v>2</v>
      </c>
      <c r="C31" s="4" t="s">
        <v>6</v>
      </c>
      <c r="D31" s="19"/>
      <c r="E31" s="19"/>
      <c r="F31" s="19">
        <v>0</v>
      </c>
      <c r="G31" s="19"/>
      <c r="H31" s="19"/>
      <c r="I31" s="19">
        <f t="shared" si="2"/>
        <v>0</v>
      </c>
      <c r="J31" s="38">
        <f t="shared" si="3"/>
        <v>0</v>
      </c>
      <c r="K31" s="39" t="e">
        <f t="shared" si="4"/>
        <v>#DIV/0!</v>
      </c>
      <c r="L31" s="21"/>
      <c r="M31" s="21"/>
      <c r="N31" s="19"/>
      <c r="O31" s="19">
        <f t="shared" si="78"/>
        <v>0</v>
      </c>
      <c r="P31" s="38">
        <f t="shared" si="79"/>
        <v>0</v>
      </c>
      <c r="Q31" s="42" t="e">
        <f t="shared" si="7"/>
        <v>#DIV/0!</v>
      </c>
      <c r="R31" s="15"/>
      <c r="S31" s="10" t="s">
        <v>24</v>
      </c>
    </row>
    <row r="32" spans="1:19" ht="18.75" hidden="1" x14ac:dyDescent="0.25">
      <c r="A32" s="11" t="str">
        <f t="shared" ref="A32:A74" si="80">IF((F32+G32+D32+I32+L32+M32+N32+O32)&gt;0,"a","b")</f>
        <v>b</v>
      </c>
      <c r="B32" s="3" t="s">
        <v>2</v>
      </c>
      <c r="C32" s="5" t="s">
        <v>7</v>
      </c>
      <c r="D32" s="19"/>
      <c r="E32" s="19"/>
      <c r="F32" s="19">
        <v>0</v>
      </c>
      <c r="G32" s="19"/>
      <c r="H32" s="19"/>
      <c r="I32" s="19">
        <f t="shared" ref="I32:I74" si="81">G32+H32</f>
        <v>0</v>
      </c>
      <c r="J32" s="38">
        <f t="shared" ref="J32:J74" si="82">F32-I32</f>
        <v>0</v>
      </c>
      <c r="K32" s="39" t="e">
        <f t="shared" ref="K32:K74" si="83">I32/F32</f>
        <v>#DIV/0!</v>
      </c>
      <c r="L32" s="21">
        <v>0</v>
      </c>
      <c r="M32" s="21">
        <v>0</v>
      </c>
      <c r="N32" s="19"/>
      <c r="O32" s="19">
        <f t="shared" si="78"/>
        <v>0</v>
      </c>
      <c r="P32" s="38">
        <f t="shared" si="79"/>
        <v>0</v>
      </c>
      <c r="Q32" s="42" t="e">
        <f t="shared" ref="Q32:Q74" si="84">O32/M32</f>
        <v>#DIV/0!</v>
      </c>
      <c r="R32" s="15"/>
      <c r="S32" s="10" t="s">
        <v>24</v>
      </c>
    </row>
    <row r="33" spans="1:19" ht="18.75" hidden="1" x14ac:dyDescent="0.25">
      <c r="A33" s="11" t="str">
        <f t="shared" si="80"/>
        <v>b</v>
      </c>
      <c r="B33" s="3" t="s">
        <v>2</v>
      </c>
      <c r="C33" s="5" t="s">
        <v>8</v>
      </c>
      <c r="D33" s="19"/>
      <c r="E33" s="19"/>
      <c r="F33" s="19">
        <v>0</v>
      </c>
      <c r="G33" s="19"/>
      <c r="H33" s="19"/>
      <c r="I33" s="19">
        <f t="shared" si="81"/>
        <v>0</v>
      </c>
      <c r="J33" s="38">
        <f t="shared" si="82"/>
        <v>0</v>
      </c>
      <c r="K33" s="39" t="e">
        <f t="shared" si="83"/>
        <v>#DIV/0!</v>
      </c>
      <c r="L33" s="21">
        <v>0</v>
      </c>
      <c r="M33" s="21">
        <v>0</v>
      </c>
      <c r="N33" s="19"/>
      <c r="O33" s="19">
        <f t="shared" si="78"/>
        <v>0</v>
      </c>
      <c r="P33" s="38">
        <f t="shared" si="79"/>
        <v>0</v>
      </c>
      <c r="Q33" s="42" t="e">
        <f t="shared" si="84"/>
        <v>#DIV/0!</v>
      </c>
      <c r="R33" s="15"/>
      <c r="S33" s="10" t="s">
        <v>24</v>
      </c>
    </row>
    <row r="34" spans="1:19" ht="18.75" hidden="1" x14ac:dyDescent="0.25">
      <c r="A34" s="11" t="str">
        <f t="shared" si="80"/>
        <v>b</v>
      </c>
      <c r="B34" s="3" t="s">
        <v>2</v>
      </c>
      <c r="C34" s="5" t="s">
        <v>9</v>
      </c>
      <c r="D34" s="19"/>
      <c r="E34" s="19"/>
      <c r="F34" s="19">
        <v>0</v>
      </c>
      <c r="G34" s="19"/>
      <c r="H34" s="19"/>
      <c r="I34" s="19">
        <f t="shared" si="81"/>
        <v>0</v>
      </c>
      <c r="J34" s="38">
        <f t="shared" si="82"/>
        <v>0</v>
      </c>
      <c r="K34" s="39" t="e">
        <f t="shared" si="83"/>
        <v>#DIV/0!</v>
      </c>
      <c r="L34" s="21">
        <v>0</v>
      </c>
      <c r="M34" s="21">
        <v>0</v>
      </c>
      <c r="N34" s="19"/>
      <c r="O34" s="19">
        <f t="shared" si="78"/>
        <v>0</v>
      </c>
      <c r="P34" s="38">
        <f t="shared" si="79"/>
        <v>0</v>
      </c>
      <c r="Q34" s="42" t="e">
        <f t="shared" si="84"/>
        <v>#DIV/0!</v>
      </c>
      <c r="R34" s="15"/>
      <c r="S34" s="10" t="s">
        <v>24</v>
      </c>
    </row>
    <row r="35" spans="1:19" ht="18.75" hidden="1" x14ac:dyDescent="0.25">
      <c r="A35" s="11" t="str">
        <f t="shared" si="80"/>
        <v>b</v>
      </c>
      <c r="B35" s="3" t="s">
        <v>2</v>
      </c>
      <c r="C35" s="5" t="s">
        <v>10</v>
      </c>
      <c r="D35" s="19"/>
      <c r="E35" s="19"/>
      <c r="F35" s="19">
        <v>0</v>
      </c>
      <c r="G35" s="19"/>
      <c r="H35" s="19"/>
      <c r="I35" s="19">
        <f t="shared" si="81"/>
        <v>0</v>
      </c>
      <c r="J35" s="38">
        <f t="shared" si="82"/>
        <v>0</v>
      </c>
      <c r="K35" s="39" t="e">
        <f t="shared" si="83"/>
        <v>#DIV/0!</v>
      </c>
      <c r="L35" s="21">
        <v>0</v>
      </c>
      <c r="M35" s="21">
        <v>0</v>
      </c>
      <c r="N35" s="19"/>
      <c r="O35" s="19">
        <f t="shared" si="78"/>
        <v>0</v>
      </c>
      <c r="P35" s="38">
        <f t="shared" si="79"/>
        <v>0</v>
      </c>
      <c r="Q35" s="42" t="e">
        <f t="shared" si="84"/>
        <v>#DIV/0!</v>
      </c>
      <c r="R35" s="15"/>
      <c r="S35" s="10" t="s">
        <v>24</v>
      </c>
    </row>
    <row r="36" spans="1:19" ht="18.75" hidden="1" x14ac:dyDescent="0.25">
      <c r="A36" s="11" t="str">
        <f t="shared" si="80"/>
        <v>b</v>
      </c>
      <c r="B36" s="3" t="s">
        <v>2</v>
      </c>
      <c r="C36" s="2" t="s">
        <v>11</v>
      </c>
      <c r="D36" s="18"/>
      <c r="E36" s="18"/>
      <c r="F36" s="18">
        <v>0</v>
      </c>
      <c r="G36" s="18"/>
      <c r="H36" s="18"/>
      <c r="I36" s="19">
        <f t="shared" si="81"/>
        <v>0</v>
      </c>
      <c r="J36" s="38">
        <f t="shared" si="82"/>
        <v>0</v>
      </c>
      <c r="K36" s="39" t="e">
        <f t="shared" si="83"/>
        <v>#DIV/0!</v>
      </c>
      <c r="L36" s="18">
        <v>0</v>
      </c>
      <c r="M36" s="18">
        <v>0</v>
      </c>
      <c r="N36" s="18"/>
      <c r="O36" s="18">
        <f t="shared" si="78"/>
        <v>0</v>
      </c>
      <c r="P36" s="40">
        <f t="shared" si="79"/>
        <v>0</v>
      </c>
      <c r="Q36" s="41" t="e">
        <f t="shared" si="84"/>
        <v>#DIV/0!</v>
      </c>
      <c r="R36" s="14"/>
      <c r="S36" s="10" t="s">
        <v>24</v>
      </c>
    </row>
    <row r="37" spans="1:19" ht="18.75" hidden="1" x14ac:dyDescent="0.25">
      <c r="A37" s="11" t="str">
        <f t="shared" si="80"/>
        <v>b</v>
      </c>
      <c r="B37" s="3" t="s">
        <v>2</v>
      </c>
      <c r="C37" s="2" t="s">
        <v>12</v>
      </c>
      <c r="D37" s="18"/>
      <c r="E37" s="18"/>
      <c r="F37" s="18">
        <v>0</v>
      </c>
      <c r="G37" s="18"/>
      <c r="H37" s="18"/>
      <c r="I37" s="19">
        <f t="shared" si="81"/>
        <v>0</v>
      </c>
      <c r="J37" s="38">
        <f t="shared" si="82"/>
        <v>0</v>
      </c>
      <c r="K37" s="39" t="e">
        <f t="shared" si="83"/>
        <v>#DIV/0!</v>
      </c>
      <c r="L37" s="18">
        <v>0</v>
      </c>
      <c r="M37" s="18">
        <v>0</v>
      </c>
      <c r="N37" s="18"/>
      <c r="O37" s="18">
        <f t="shared" si="78"/>
        <v>0</v>
      </c>
      <c r="P37" s="40">
        <f t="shared" si="79"/>
        <v>0</v>
      </c>
      <c r="Q37" s="41" t="e">
        <f t="shared" si="84"/>
        <v>#DIV/0!</v>
      </c>
      <c r="R37" s="14"/>
      <c r="S37" s="10" t="s">
        <v>24</v>
      </c>
    </row>
    <row r="38" spans="1:19" ht="18.75" hidden="1" x14ac:dyDescent="0.25">
      <c r="A38" s="11" t="str">
        <f t="shared" si="80"/>
        <v>b</v>
      </c>
      <c r="B38" s="3" t="s">
        <v>2</v>
      </c>
      <c r="C38" s="2" t="s">
        <v>13</v>
      </c>
      <c r="D38" s="18"/>
      <c r="E38" s="18"/>
      <c r="F38" s="18">
        <v>0</v>
      </c>
      <c r="G38" s="18"/>
      <c r="H38" s="18"/>
      <c r="I38" s="19">
        <f t="shared" si="81"/>
        <v>0</v>
      </c>
      <c r="J38" s="38">
        <f t="shared" si="82"/>
        <v>0</v>
      </c>
      <c r="K38" s="39" t="e">
        <f t="shared" si="83"/>
        <v>#DIV/0!</v>
      </c>
      <c r="L38" s="18">
        <v>0</v>
      </c>
      <c r="M38" s="18">
        <v>0</v>
      </c>
      <c r="N38" s="18"/>
      <c r="O38" s="18">
        <f t="shared" si="78"/>
        <v>0</v>
      </c>
      <c r="P38" s="40">
        <f t="shared" si="79"/>
        <v>0</v>
      </c>
      <c r="Q38" s="41" t="e">
        <f t="shared" si="84"/>
        <v>#DIV/0!</v>
      </c>
      <c r="R38" s="14"/>
      <c r="S38" s="10" t="s">
        <v>24</v>
      </c>
    </row>
    <row r="39" spans="1:19" ht="36" x14ac:dyDescent="0.25">
      <c r="A39" s="11" t="str">
        <f t="shared" si="80"/>
        <v>a</v>
      </c>
      <c r="B39" s="16" t="s">
        <v>28</v>
      </c>
      <c r="C39" s="17" t="s">
        <v>17</v>
      </c>
      <c r="D39" s="26">
        <f t="shared" ref="D39:H39" si="85">D40+D48+D49+D50</f>
        <v>0</v>
      </c>
      <c r="E39" s="26"/>
      <c r="F39" s="26">
        <f t="shared" si="85"/>
        <v>890900</v>
      </c>
      <c r="G39" s="26">
        <f t="shared" si="85"/>
        <v>745085.78</v>
      </c>
      <c r="H39" s="26">
        <f t="shared" si="85"/>
        <v>96200</v>
      </c>
      <c r="I39" s="26">
        <f t="shared" si="81"/>
        <v>841285.78</v>
      </c>
      <c r="J39" s="30">
        <f t="shared" si="82"/>
        <v>49614.219999999972</v>
      </c>
      <c r="K39" s="31">
        <f t="shared" si="83"/>
        <v>0.94431000112246044</v>
      </c>
      <c r="L39" s="27">
        <f t="shared" ref="L39:P39" si="86">L40+L48+L49+L50</f>
        <v>1215000</v>
      </c>
      <c r="M39" s="27">
        <f t="shared" si="86"/>
        <v>1215000</v>
      </c>
      <c r="N39" s="26">
        <f t="shared" si="86"/>
        <v>144000</v>
      </c>
      <c r="O39" s="26">
        <f t="shared" si="86"/>
        <v>985285.78</v>
      </c>
      <c r="P39" s="30">
        <f t="shared" si="86"/>
        <v>229714.22</v>
      </c>
      <c r="Q39" s="32">
        <f t="shared" si="84"/>
        <v>0.81093479835390947</v>
      </c>
      <c r="R39" s="15"/>
      <c r="S39" s="10" t="s">
        <v>32</v>
      </c>
    </row>
    <row r="40" spans="1:19" ht="18.75" x14ac:dyDescent="0.25">
      <c r="A40" s="11" t="str">
        <f t="shared" si="80"/>
        <v>a</v>
      </c>
      <c r="B40" s="1" t="s">
        <v>2</v>
      </c>
      <c r="C40" s="2" t="s">
        <v>3</v>
      </c>
      <c r="D40" s="28">
        <f t="shared" ref="D40" si="87">D41+D42+D43+D44+D45+D46+D47</f>
        <v>0</v>
      </c>
      <c r="E40" s="28"/>
      <c r="F40" s="28">
        <f t="shared" ref="F40" si="88">F41+F42+F43+F44+F45+F46+F47</f>
        <v>889500</v>
      </c>
      <c r="G40" s="28">
        <f t="shared" ref="G40:H40" si="89">G41+G42+G43+G44+G45+G46+G47</f>
        <v>743756.28</v>
      </c>
      <c r="H40" s="28">
        <f t="shared" si="89"/>
        <v>96200</v>
      </c>
      <c r="I40" s="26">
        <f t="shared" si="81"/>
        <v>839956.28</v>
      </c>
      <c r="J40" s="30">
        <f t="shared" si="82"/>
        <v>49543.719999999972</v>
      </c>
      <c r="K40" s="31">
        <f t="shared" si="83"/>
        <v>0.94430160764474425</v>
      </c>
      <c r="L40" s="28">
        <f t="shared" ref="L40:P40" si="90">L41+L42+L43+L44+L45+L46+L47</f>
        <v>1215000</v>
      </c>
      <c r="M40" s="28">
        <f t="shared" si="90"/>
        <v>1213600</v>
      </c>
      <c r="N40" s="28">
        <f t="shared" si="90"/>
        <v>144000</v>
      </c>
      <c r="O40" s="28">
        <f t="shared" si="90"/>
        <v>983956.28</v>
      </c>
      <c r="P40" s="33">
        <f t="shared" si="90"/>
        <v>229643.72</v>
      </c>
      <c r="Q40" s="34">
        <f t="shared" si="84"/>
        <v>0.81077478576137119</v>
      </c>
      <c r="R40" s="14"/>
      <c r="S40" s="10" t="s">
        <v>32</v>
      </c>
    </row>
    <row r="41" spans="1:19" ht="18.75" x14ac:dyDescent="0.25">
      <c r="A41" s="11" t="str">
        <f t="shared" si="80"/>
        <v>a</v>
      </c>
      <c r="B41" s="3" t="s">
        <v>2</v>
      </c>
      <c r="C41" s="4" t="s">
        <v>4</v>
      </c>
      <c r="D41" s="26">
        <f t="shared" ref="D41" si="91">D53+D65</f>
        <v>0</v>
      </c>
      <c r="E41" s="26"/>
      <c r="F41" s="26">
        <f t="shared" ref="F41" si="92">F53+F65</f>
        <v>489200</v>
      </c>
      <c r="G41" s="26">
        <f t="shared" ref="G41:H41" si="93">G53+G65</f>
        <v>445078</v>
      </c>
      <c r="H41" s="26">
        <f t="shared" si="93"/>
        <v>60000</v>
      </c>
      <c r="I41" s="26">
        <f t="shared" si="81"/>
        <v>505078</v>
      </c>
      <c r="J41" s="30">
        <f t="shared" si="82"/>
        <v>-15878</v>
      </c>
      <c r="K41" s="31">
        <f t="shared" si="83"/>
        <v>1.0324570727718725</v>
      </c>
      <c r="L41" s="29">
        <f t="shared" ref="L41:N41" si="94">L53+L65</f>
        <v>645000</v>
      </c>
      <c r="M41" s="29">
        <f t="shared" si="94"/>
        <v>637800</v>
      </c>
      <c r="N41" s="26">
        <f t="shared" si="94"/>
        <v>0</v>
      </c>
      <c r="O41" s="26">
        <f t="shared" ref="O41:O50" si="95">I41+N41</f>
        <v>505078</v>
      </c>
      <c r="P41" s="30">
        <f t="shared" ref="P41:P50" si="96">M41-O41</f>
        <v>132722</v>
      </c>
      <c r="Q41" s="32">
        <f t="shared" si="84"/>
        <v>0.79190655377861396</v>
      </c>
      <c r="R41" s="15"/>
      <c r="S41" s="10" t="s">
        <v>32</v>
      </c>
    </row>
    <row r="42" spans="1:19" ht="18.75" x14ac:dyDescent="0.25">
      <c r="A42" s="11" t="str">
        <f t="shared" si="80"/>
        <v>a</v>
      </c>
      <c r="B42" s="3" t="s">
        <v>2</v>
      </c>
      <c r="C42" s="4" t="s">
        <v>5</v>
      </c>
      <c r="D42" s="26">
        <f t="shared" ref="D42" si="97">D54+D66</f>
        <v>0</v>
      </c>
      <c r="E42" s="26"/>
      <c r="F42" s="26">
        <f t="shared" ref="F42" si="98">F54+F66</f>
        <v>376100</v>
      </c>
      <c r="G42" s="26">
        <f t="shared" ref="G42:H42" si="99">G54+G66</f>
        <v>277752</v>
      </c>
      <c r="H42" s="26">
        <f t="shared" si="99"/>
        <v>35000</v>
      </c>
      <c r="I42" s="26">
        <f t="shared" si="81"/>
        <v>312752</v>
      </c>
      <c r="J42" s="30">
        <f t="shared" si="82"/>
        <v>63348</v>
      </c>
      <c r="K42" s="31">
        <f t="shared" si="83"/>
        <v>0.83156607285296469</v>
      </c>
      <c r="L42" s="29">
        <f t="shared" ref="L42:N42" si="100">L54+L66</f>
        <v>563000</v>
      </c>
      <c r="M42" s="29">
        <f t="shared" si="100"/>
        <v>550600</v>
      </c>
      <c r="N42" s="26">
        <f t="shared" si="100"/>
        <v>143000</v>
      </c>
      <c r="O42" s="26">
        <f t="shared" si="95"/>
        <v>455752</v>
      </c>
      <c r="P42" s="30">
        <f t="shared" si="96"/>
        <v>94848</v>
      </c>
      <c r="Q42" s="32">
        <f t="shared" si="84"/>
        <v>0.82773701416636392</v>
      </c>
      <c r="R42" s="15"/>
      <c r="S42" s="10" t="s">
        <v>32</v>
      </c>
    </row>
    <row r="43" spans="1:19" ht="18.75" hidden="1" x14ac:dyDescent="0.25">
      <c r="A43" s="11" t="str">
        <f t="shared" si="80"/>
        <v>b</v>
      </c>
      <c r="B43" s="3" t="s">
        <v>2</v>
      </c>
      <c r="C43" s="4" t="s">
        <v>6</v>
      </c>
      <c r="D43" s="19">
        <f t="shared" ref="D43" si="101">D55+D67</f>
        <v>0</v>
      </c>
      <c r="E43" s="19"/>
      <c r="F43" s="19">
        <f t="shared" ref="F43" si="102">F55+F67</f>
        <v>0</v>
      </c>
      <c r="G43" s="19">
        <f t="shared" ref="G43:H43" si="103">G55+G67</f>
        <v>0</v>
      </c>
      <c r="H43" s="19">
        <f t="shared" si="103"/>
        <v>0</v>
      </c>
      <c r="I43" s="19">
        <f t="shared" si="81"/>
        <v>0</v>
      </c>
      <c r="J43" s="38">
        <f t="shared" si="82"/>
        <v>0</v>
      </c>
      <c r="K43" s="39" t="e">
        <f t="shared" si="83"/>
        <v>#DIV/0!</v>
      </c>
      <c r="L43" s="21">
        <f t="shared" ref="L43:N43" si="104">L55+L67</f>
        <v>0</v>
      </c>
      <c r="M43" s="21">
        <f t="shared" si="104"/>
        <v>0</v>
      </c>
      <c r="N43" s="19">
        <f t="shared" si="104"/>
        <v>0</v>
      </c>
      <c r="O43" s="19">
        <f t="shared" si="95"/>
        <v>0</v>
      </c>
      <c r="P43" s="38">
        <f t="shared" si="96"/>
        <v>0</v>
      </c>
      <c r="Q43" s="42" t="e">
        <f t="shared" si="84"/>
        <v>#DIV/0!</v>
      </c>
      <c r="R43" s="15"/>
      <c r="S43" s="10" t="s">
        <v>32</v>
      </c>
    </row>
    <row r="44" spans="1:19" ht="18.75" hidden="1" x14ac:dyDescent="0.25">
      <c r="A44" s="11" t="str">
        <f t="shared" si="80"/>
        <v>b</v>
      </c>
      <c r="B44" s="3" t="s">
        <v>2</v>
      </c>
      <c r="C44" s="5" t="s">
        <v>7</v>
      </c>
      <c r="D44" s="19">
        <f t="shared" ref="D44" si="105">D56+D68</f>
        <v>0</v>
      </c>
      <c r="E44" s="19"/>
      <c r="F44" s="19">
        <f t="shared" ref="F44" si="106">F56+F68</f>
        <v>0</v>
      </c>
      <c r="G44" s="19">
        <f t="shared" ref="G44:H44" si="107">G56+G68</f>
        <v>0</v>
      </c>
      <c r="H44" s="19">
        <f t="shared" si="107"/>
        <v>0</v>
      </c>
      <c r="I44" s="19">
        <f t="shared" si="81"/>
        <v>0</v>
      </c>
      <c r="J44" s="38">
        <f t="shared" si="82"/>
        <v>0</v>
      </c>
      <c r="K44" s="39" t="e">
        <f t="shared" si="83"/>
        <v>#DIV/0!</v>
      </c>
      <c r="L44" s="21">
        <f t="shared" ref="L44:N44" si="108">L56+L68</f>
        <v>0</v>
      </c>
      <c r="M44" s="21">
        <f t="shared" si="108"/>
        <v>0</v>
      </c>
      <c r="N44" s="19">
        <f t="shared" si="108"/>
        <v>0</v>
      </c>
      <c r="O44" s="19">
        <f t="shared" si="95"/>
        <v>0</v>
      </c>
      <c r="P44" s="38">
        <f t="shared" si="96"/>
        <v>0</v>
      </c>
      <c r="Q44" s="42" t="e">
        <f t="shared" si="84"/>
        <v>#DIV/0!</v>
      </c>
      <c r="R44" s="15"/>
      <c r="S44" s="10" t="s">
        <v>32</v>
      </c>
    </row>
    <row r="45" spans="1:19" ht="18.75" hidden="1" x14ac:dyDescent="0.25">
      <c r="A45" s="11" t="str">
        <f t="shared" si="80"/>
        <v>b</v>
      </c>
      <c r="B45" s="3" t="s">
        <v>2</v>
      </c>
      <c r="C45" s="5" t="s">
        <v>8</v>
      </c>
      <c r="D45" s="19">
        <f t="shared" ref="D45" si="109">D57+D69</f>
        <v>0</v>
      </c>
      <c r="E45" s="19"/>
      <c r="F45" s="19">
        <f t="shared" ref="F45" si="110">F57+F69</f>
        <v>0</v>
      </c>
      <c r="G45" s="19">
        <f t="shared" ref="G45:H45" si="111">G57+G69</f>
        <v>0</v>
      </c>
      <c r="H45" s="19">
        <f t="shared" si="111"/>
        <v>0</v>
      </c>
      <c r="I45" s="19">
        <f t="shared" si="81"/>
        <v>0</v>
      </c>
      <c r="J45" s="38">
        <f t="shared" si="82"/>
        <v>0</v>
      </c>
      <c r="K45" s="39" t="e">
        <f t="shared" si="83"/>
        <v>#DIV/0!</v>
      </c>
      <c r="L45" s="21">
        <f t="shared" ref="L45:N45" si="112">L57+L69</f>
        <v>0</v>
      </c>
      <c r="M45" s="21">
        <f t="shared" si="112"/>
        <v>0</v>
      </c>
      <c r="N45" s="19">
        <f t="shared" si="112"/>
        <v>0</v>
      </c>
      <c r="O45" s="19">
        <f t="shared" si="95"/>
        <v>0</v>
      </c>
      <c r="P45" s="38">
        <f t="shared" si="96"/>
        <v>0</v>
      </c>
      <c r="Q45" s="42" t="e">
        <f t="shared" si="84"/>
        <v>#DIV/0!</v>
      </c>
      <c r="R45" s="15"/>
      <c r="S45" s="10" t="s">
        <v>32</v>
      </c>
    </row>
    <row r="46" spans="1:19" ht="18.75" x14ac:dyDescent="0.25">
      <c r="A46" s="11" t="str">
        <f t="shared" si="80"/>
        <v>a</v>
      </c>
      <c r="B46" s="3" t="s">
        <v>2</v>
      </c>
      <c r="C46" s="5" t="s">
        <v>9</v>
      </c>
      <c r="D46" s="26">
        <f t="shared" ref="D46" si="113">D58+D70</f>
        <v>0</v>
      </c>
      <c r="E46" s="26"/>
      <c r="F46" s="26">
        <f t="shared" ref="F46" si="114">F58+F70</f>
        <v>17700</v>
      </c>
      <c r="G46" s="26">
        <f t="shared" ref="G46:H46" si="115">G58+G70</f>
        <v>15942.98</v>
      </c>
      <c r="H46" s="26">
        <f t="shared" si="115"/>
        <v>0</v>
      </c>
      <c r="I46" s="26">
        <f t="shared" si="81"/>
        <v>15942.98</v>
      </c>
      <c r="J46" s="30">
        <f t="shared" si="82"/>
        <v>1757.0200000000004</v>
      </c>
      <c r="K46" s="31">
        <f t="shared" si="83"/>
        <v>0.90073333333333327</v>
      </c>
      <c r="L46" s="29">
        <f t="shared" ref="L46:N46" si="116">L58+L70</f>
        <v>0</v>
      </c>
      <c r="M46" s="29">
        <f t="shared" si="116"/>
        <v>17700</v>
      </c>
      <c r="N46" s="26">
        <f t="shared" si="116"/>
        <v>0</v>
      </c>
      <c r="O46" s="26">
        <f t="shared" si="95"/>
        <v>15942.98</v>
      </c>
      <c r="P46" s="30">
        <f t="shared" si="96"/>
        <v>1757.0200000000004</v>
      </c>
      <c r="Q46" s="32">
        <f t="shared" si="84"/>
        <v>0.90073333333333327</v>
      </c>
      <c r="R46" s="15"/>
      <c r="S46" s="10" t="s">
        <v>32</v>
      </c>
    </row>
    <row r="47" spans="1:19" ht="18.75" x14ac:dyDescent="0.25">
      <c r="A47" s="11" t="str">
        <f t="shared" si="80"/>
        <v>a</v>
      </c>
      <c r="B47" s="3" t="s">
        <v>2</v>
      </c>
      <c r="C47" s="5" t="s">
        <v>10</v>
      </c>
      <c r="D47" s="26">
        <f t="shared" ref="D47" si="117">D59+D71</f>
        <v>0</v>
      </c>
      <c r="E47" s="26"/>
      <c r="F47" s="26">
        <f t="shared" ref="F47" si="118">F59+F71</f>
        <v>6500</v>
      </c>
      <c r="G47" s="26">
        <f t="shared" ref="G47:H47" si="119">G59+G71</f>
        <v>4983.3</v>
      </c>
      <c r="H47" s="26">
        <f t="shared" si="119"/>
        <v>1200</v>
      </c>
      <c r="I47" s="26">
        <f t="shared" si="81"/>
        <v>6183.3</v>
      </c>
      <c r="J47" s="30">
        <f t="shared" si="82"/>
        <v>316.69999999999982</v>
      </c>
      <c r="K47" s="31">
        <f t="shared" si="83"/>
        <v>0.95127692307692313</v>
      </c>
      <c r="L47" s="29">
        <f t="shared" ref="L47:N47" si="120">L59+L71</f>
        <v>7000</v>
      </c>
      <c r="M47" s="29">
        <f t="shared" si="120"/>
        <v>7500</v>
      </c>
      <c r="N47" s="26">
        <f t="shared" si="120"/>
        <v>1000</v>
      </c>
      <c r="O47" s="26">
        <f t="shared" si="95"/>
        <v>7183.3</v>
      </c>
      <c r="P47" s="30">
        <f t="shared" si="96"/>
        <v>316.69999999999982</v>
      </c>
      <c r="Q47" s="32">
        <f t="shared" si="84"/>
        <v>0.95777333333333337</v>
      </c>
      <c r="R47" s="15"/>
      <c r="S47" s="10" t="s">
        <v>32</v>
      </c>
    </row>
    <row r="48" spans="1:19" ht="18.75" x14ac:dyDescent="0.25">
      <c r="A48" s="11" t="str">
        <f t="shared" si="80"/>
        <v>a</v>
      </c>
      <c r="B48" s="3" t="s">
        <v>2</v>
      </c>
      <c r="C48" s="2" t="s">
        <v>11</v>
      </c>
      <c r="D48" s="28">
        <f t="shared" ref="D48" si="121">D60+D72</f>
        <v>0</v>
      </c>
      <c r="E48" s="28"/>
      <c r="F48" s="28">
        <f t="shared" ref="F48" si="122">F60+F72</f>
        <v>1400</v>
      </c>
      <c r="G48" s="28">
        <f t="shared" ref="G48:H48" si="123">G60+G72</f>
        <v>1329.5</v>
      </c>
      <c r="H48" s="28">
        <f t="shared" si="123"/>
        <v>0</v>
      </c>
      <c r="I48" s="26">
        <f t="shared" si="81"/>
        <v>1329.5</v>
      </c>
      <c r="J48" s="30">
        <f t="shared" si="82"/>
        <v>70.5</v>
      </c>
      <c r="K48" s="31">
        <f t="shared" si="83"/>
        <v>0.94964285714285712</v>
      </c>
      <c r="L48" s="28">
        <f t="shared" ref="L48:N48" si="124">L60+L72</f>
        <v>0</v>
      </c>
      <c r="M48" s="28">
        <f t="shared" si="124"/>
        <v>1400</v>
      </c>
      <c r="N48" s="28">
        <f t="shared" si="124"/>
        <v>0</v>
      </c>
      <c r="O48" s="28">
        <f t="shared" si="95"/>
        <v>1329.5</v>
      </c>
      <c r="P48" s="33">
        <f t="shared" si="96"/>
        <v>70.5</v>
      </c>
      <c r="Q48" s="34">
        <f t="shared" si="84"/>
        <v>0.94964285714285712</v>
      </c>
      <c r="R48" s="14"/>
      <c r="S48" s="10" t="s">
        <v>32</v>
      </c>
    </row>
    <row r="49" spans="1:19" ht="18.75" hidden="1" x14ac:dyDescent="0.25">
      <c r="A49" s="11" t="str">
        <f t="shared" si="80"/>
        <v>b</v>
      </c>
      <c r="B49" s="3" t="s">
        <v>2</v>
      </c>
      <c r="C49" s="2" t="s">
        <v>12</v>
      </c>
      <c r="D49" s="18">
        <f t="shared" ref="D49" si="125">D61+D73</f>
        <v>0</v>
      </c>
      <c r="E49" s="18"/>
      <c r="F49" s="18">
        <f t="shared" ref="F49" si="126">F61+F73</f>
        <v>0</v>
      </c>
      <c r="G49" s="18">
        <f t="shared" ref="G49:H49" si="127">G61+G73</f>
        <v>0</v>
      </c>
      <c r="H49" s="18">
        <f t="shared" si="127"/>
        <v>0</v>
      </c>
      <c r="I49" s="19">
        <f t="shared" si="81"/>
        <v>0</v>
      </c>
      <c r="J49" s="38">
        <f t="shared" si="82"/>
        <v>0</v>
      </c>
      <c r="K49" s="39" t="e">
        <f t="shared" si="83"/>
        <v>#DIV/0!</v>
      </c>
      <c r="L49" s="18">
        <f t="shared" ref="L49:N49" si="128">L61+L73</f>
        <v>0</v>
      </c>
      <c r="M49" s="18">
        <f t="shared" si="128"/>
        <v>0</v>
      </c>
      <c r="N49" s="18">
        <f t="shared" si="128"/>
        <v>0</v>
      </c>
      <c r="O49" s="18">
        <f t="shared" si="95"/>
        <v>0</v>
      </c>
      <c r="P49" s="40">
        <f t="shared" si="96"/>
        <v>0</v>
      </c>
      <c r="Q49" s="41" t="e">
        <f t="shared" si="84"/>
        <v>#DIV/0!</v>
      </c>
      <c r="R49" s="14"/>
      <c r="S49" s="10" t="s">
        <v>32</v>
      </c>
    </row>
    <row r="50" spans="1:19" ht="18.75" hidden="1" x14ac:dyDescent="0.25">
      <c r="A50" s="11" t="str">
        <f t="shared" si="80"/>
        <v>b</v>
      </c>
      <c r="B50" s="3" t="s">
        <v>2</v>
      </c>
      <c r="C50" s="2" t="s">
        <v>13</v>
      </c>
      <c r="D50" s="18">
        <f t="shared" ref="D50" si="129">D62+D74</f>
        <v>0</v>
      </c>
      <c r="E50" s="18"/>
      <c r="F50" s="18">
        <f t="shared" ref="F50" si="130">F62+F74</f>
        <v>0</v>
      </c>
      <c r="G50" s="18">
        <f t="shared" ref="G50:H50" si="131">G62+G74</f>
        <v>0</v>
      </c>
      <c r="H50" s="18">
        <f t="shared" si="131"/>
        <v>0</v>
      </c>
      <c r="I50" s="19">
        <f t="shared" si="81"/>
        <v>0</v>
      </c>
      <c r="J50" s="38">
        <f t="shared" si="82"/>
        <v>0</v>
      </c>
      <c r="K50" s="39" t="e">
        <f t="shared" si="83"/>
        <v>#DIV/0!</v>
      </c>
      <c r="L50" s="18">
        <f t="shared" ref="L50:N50" si="132">L62+L74</f>
        <v>0</v>
      </c>
      <c r="M50" s="18">
        <f t="shared" si="132"/>
        <v>0</v>
      </c>
      <c r="N50" s="18">
        <f t="shared" si="132"/>
        <v>0</v>
      </c>
      <c r="O50" s="18">
        <f t="shared" si="95"/>
        <v>0</v>
      </c>
      <c r="P50" s="40">
        <f t="shared" si="96"/>
        <v>0</v>
      </c>
      <c r="Q50" s="41" t="e">
        <f t="shared" si="84"/>
        <v>#DIV/0!</v>
      </c>
      <c r="R50" s="14"/>
      <c r="S50" s="10" t="s">
        <v>32</v>
      </c>
    </row>
    <row r="51" spans="1:19" ht="36" x14ac:dyDescent="0.25">
      <c r="A51" s="11" t="str">
        <f t="shared" si="80"/>
        <v>a</v>
      </c>
      <c r="B51" s="16" t="s">
        <v>29</v>
      </c>
      <c r="C51" s="17" t="s">
        <v>31</v>
      </c>
      <c r="D51" s="26">
        <f t="shared" ref="D51:H51" si="133">D52+D60+D61+D62</f>
        <v>0</v>
      </c>
      <c r="E51" s="26"/>
      <c r="F51" s="26">
        <f t="shared" si="133"/>
        <v>814900</v>
      </c>
      <c r="G51" s="26">
        <f t="shared" si="133"/>
        <v>740285.78</v>
      </c>
      <c r="H51" s="26">
        <f t="shared" si="133"/>
        <v>95000</v>
      </c>
      <c r="I51" s="26">
        <f t="shared" si="81"/>
        <v>835285.78</v>
      </c>
      <c r="J51" s="30">
        <f t="shared" si="82"/>
        <v>-20385.780000000028</v>
      </c>
      <c r="K51" s="31">
        <f t="shared" si="83"/>
        <v>1.0250162964780956</v>
      </c>
      <c r="L51" s="27">
        <f t="shared" ref="L51:P51" si="134">L52+L60+L61+L62</f>
        <v>1065000</v>
      </c>
      <c r="M51" s="27">
        <f t="shared" si="134"/>
        <v>1065000</v>
      </c>
      <c r="N51" s="26">
        <f t="shared" si="134"/>
        <v>0</v>
      </c>
      <c r="O51" s="26">
        <f t="shared" si="134"/>
        <v>835285.78</v>
      </c>
      <c r="P51" s="30">
        <f t="shared" si="134"/>
        <v>229714.22</v>
      </c>
      <c r="Q51" s="32">
        <f t="shared" si="84"/>
        <v>0.78430589671361506</v>
      </c>
      <c r="R51" s="15"/>
      <c r="S51" s="10" t="s">
        <v>32</v>
      </c>
    </row>
    <row r="52" spans="1:19" ht="18.75" x14ac:dyDescent="0.25">
      <c r="A52" s="11" t="str">
        <f t="shared" si="80"/>
        <v>a</v>
      </c>
      <c r="B52" s="1" t="s">
        <v>2</v>
      </c>
      <c r="C52" s="2" t="s">
        <v>3</v>
      </c>
      <c r="D52" s="28">
        <f t="shared" ref="D52" si="135">D53+D54+D55+D56+D57+D58+D59</f>
        <v>0</v>
      </c>
      <c r="E52" s="28"/>
      <c r="F52" s="28">
        <f t="shared" ref="F52" si="136">F53+F54+F55+F56+F57+F58+F59</f>
        <v>813500</v>
      </c>
      <c r="G52" s="28">
        <f t="shared" ref="G52:H52" si="137">G53+G54+G55+G56+G57+G58+G59</f>
        <v>738956.28</v>
      </c>
      <c r="H52" s="28">
        <f t="shared" si="137"/>
        <v>95000</v>
      </c>
      <c r="I52" s="26">
        <f t="shared" si="81"/>
        <v>833956.28</v>
      </c>
      <c r="J52" s="30">
        <f t="shared" si="82"/>
        <v>-20456.280000000028</v>
      </c>
      <c r="K52" s="31">
        <f t="shared" si="83"/>
        <v>1.0251460110633068</v>
      </c>
      <c r="L52" s="28">
        <f t="shared" ref="L52:P52" si="138">L53+L54+L55+L56+L57+L58+L59</f>
        <v>1065000</v>
      </c>
      <c r="M52" s="28">
        <f t="shared" si="138"/>
        <v>1063600</v>
      </c>
      <c r="N52" s="28">
        <f t="shared" si="138"/>
        <v>0</v>
      </c>
      <c r="O52" s="28">
        <f t="shared" si="138"/>
        <v>833956.28</v>
      </c>
      <c r="P52" s="33">
        <f t="shared" si="138"/>
        <v>229643.72</v>
      </c>
      <c r="Q52" s="34">
        <f t="shared" si="84"/>
        <v>0.78408826626551342</v>
      </c>
      <c r="R52" s="14"/>
      <c r="S52" s="10" t="s">
        <v>32</v>
      </c>
    </row>
    <row r="53" spans="1:19" ht="18.75" x14ac:dyDescent="0.25">
      <c r="A53" s="11" t="str">
        <f t="shared" si="80"/>
        <v>a</v>
      </c>
      <c r="B53" s="3" t="s">
        <v>2</v>
      </c>
      <c r="C53" s="4" t="s">
        <v>4</v>
      </c>
      <c r="D53" s="26"/>
      <c r="E53" s="26"/>
      <c r="F53" s="26">
        <v>489200</v>
      </c>
      <c r="G53" s="26">
        <v>445078</v>
      </c>
      <c r="H53" s="26">
        <v>60000</v>
      </c>
      <c r="I53" s="26">
        <f t="shared" si="81"/>
        <v>505078</v>
      </c>
      <c r="J53" s="30">
        <f t="shared" si="82"/>
        <v>-15878</v>
      </c>
      <c r="K53" s="31">
        <f t="shared" si="83"/>
        <v>1.0324570727718725</v>
      </c>
      <c r="L53" s="29">
        <v>645000</v>
      </c>
      <c r="M53" s="29">
        <v>637800</v>
      </c>
      <c r="N53" s="26"/>
      <c r="O53" s="26">
        <f t="shared" ref="O53:O62" si="139">I53+N53</f>
        <v>505078</v>
      </c>
      <c r="P53" s="30">
        <f t="shared" ref="P53:P62" si="140">M53-O53</f>
        <v>132722</v>
      </c>
      <c r="Q53" s="32">
        <f t="shared" si="84"/>
        <v>0.79190655377861396</v>
      </c>
      <c r="R53" s="15"/>
      <c r="S53" s="10" t="s">
        <v>32</v>
      </c>
    </row>
    <row r="54" spans="1:19" ht="18.75" x14ac:dyDescent="0.25">
      <c r="A54" s="11" t="str">
        <f t="shared" si="80"/>
        <v>a</v>
      </c>
      <c r="B54" s="3" t="s">
        <v>2</v>
      </c>
      <c r="C54" s="4" t="s">
        <v>5</v>
      </c>
      <c r="D54" s="26"/>
      <c r="E54" s="26"/>
      <c r="F54" s="26">
        <v>306100</v>
      </c>
      <c r="G54" s="26">
        <v>277752</v>
      </c>
      <c r="H54" s="26">
        <v>35000</v>
      </c>
      <c r="I54" s="26">
        <f t="shared" si="81"/>
        <v>312752</v>
      </c>
      <c r="J54" s="30">
        <f t="shared" si="82"/>
        <v>-6652</v>
      </c>
      <c r="K54" s="31">
        <f t="shared" si="83"/>
        <v>1.0217314603070893</v>
      </c>
      <c r="L54" s="29">
        <v>420000</v>
      </c>
      <c r="M54" s="29">
        <v>407600</v>
      </c>
      <c r="N54" s="26"/>
      <c r="O54" s="26">
        <f t="shared" si="139"/>
        <v>312752</v>
      </c>
      <c r="P54" s="30">
        <f t="shared" si="140"/>
        <v>94848</v>
      </c>
      <c r="Q54" s="32">
        <f t="shared" si="84"/>
        <v>0.76730127576054952</v>
      </c>
      <c r="R54" s="15"/>
      <c r="S54" s="10" t="s">
        <v>32</v>
      </c>
    </row>
    <row r="55" spans="1:19" ht="18.75" hidden="1" x14ac:dyDescent="0.25">
      <c r="A55" s="11" t="str">
        <f t="shared" si="80"/>
        <v>b</v>
      </c>
      <c r="B55" s="3" t="s">
        <v>2</v>
      </c>
      <c r="C55" s="4" t="s">
        <v>6</v>
      </c>
      <c r="D55" s="19"/>
      <c r="E55" s="19"/>
      <c r="F55" s="19">
        <v>0</v>
      </c>
      <c r="G55" s="19"/>
      <c r="H55" s="19"/>
      <c r="I55" s="19">
        <f t="shared" si="81"/>
        <v>0</v>
      </c>
      <c r="J55" s="38">
        <f t="shared" si="82"/>
        <v>0</v>
      </c>
      <c r="K55" s="39" t="e">
        <f t="shared" si="83"/>
        <v>#DIV/0!</v>
      </c>
      <c r="L55" s="21"/>
      <c r="M55" s="21"/>
      <c r="N55" s="19"/>
      <c r="O55" s="19">
        <f t="shared" si="139"/>
        <v>0</v>
      </c>
      <c r="P55" s="38">
        <f t="shared" si="140"/>
        <v>0</v>
      </c>
      <c r="Q55" s="42" t="e">
        <f t="shared" si="84"/>
        <v>#DIV/0!</v>
      </c>
      <c r="R55" s="15"/>
      <c r="S55" s="10" t="s">
        <v>32</v>
      </c>
    </row>
    <row r="56" spans="1:19" ht="18.75" hidden="1" x14ac:dyDescent="0.25">
      <c r="A56" s="11" t="str">
        <f t="shared" si="80"/>
        <v>b</v>
      </c>
      <c r="B56" s="3" t="s">
        <v>2</v>
      </c>
      <c r="C56" s="5" t="s">
        <v>7</v>
      </c>
      <c r="D56" s="19"/>
      <c r="E56" s="19"/>
      <c r="F56" s="19">
        <v>0</v>
      </c>
      <c r="G56" s="19"/>
      <c r="H56" s="19"/>
      <c r="I56" s="19">
        <f t="shared" si="81"/>
        <v>0</v>
      </c>
      <c r="J56" s="38">
        <f t="shared" si="82"/>
        <v>0</v>
      </c>
      <c r="K56" s="39" t="e">
        <f t="shared" si="83"/>
        <v>#DIV/0!</v>
      </c>
      <c r="L56" s="21">
        <v>0</v>
      </c>
      <c r="M56" s="21">
        <v>0</v>
      </c>
      <c r="N56" s="19"/>
      <c r="O56" s="19">
        <f t="shared" si="139"/>
        <v>0</v>
      </c>
      <c r="P56" s="38">
        <f t="shared" si="140"/>
        <v>0</v>
      </c>
      <c r="Q56" s="42" t="e">
        <f t="shared" si="84"/>
        <v>#DIV/0!</v>
      </c>
      <c r="R56" s="15"/>
      <c r="S56" s="10" t="s">
        <v>32</v>
      </c>
    </row>
    <row r="57" spans="1:19" ht="18.75" hidden="1" x14ac:dyDescent="0.25">
      <c r="A57" s="11" t="str">
        <f t="shared" si="80"/>
        <v>b</v>
      </c>
      <c r="B57" s="3" t="s">
        <v>2</v>
      </c>
      <c r="C57" s="5" t="s">
        <v>8</v>
      </c>
      <c r="D57" s="19"/>
      <c r="E57" s="19"/>
      <c r="F57" s="19">
        <v>0</v>
      </c>
      <c r="G57" s="19"/>
      <c r="H57" s="19"/>
      <c r="I57" s="19">
        <f t="shared" si="81"/>
        <v>0</v>
      </c>
      <c r="J57" s="38">
        <f t="shared" si="82"/>
        <v>0</v>
      </c>
      <c r="K57" s="39" t="e">
        <f t="shared" si="83"/>
        <v>#DIV/0!</v>
      </c>
      <c r="L57" s="21">
        <v>0</v>
      </c>
      <c r="M57" s="21">
        <v>0</v>
      </c>
      <c r="N57" s="19"/>
      <c r="O57" s="19">
        <f t="shared" si="139"/>
        <v>0</v>
      </c>
      <c r="P57" s="38">
        <f t="shared" si="140"/>
        <v>0</v>
      </c>
      <c r="Q57" s="42" t="e">
        <f t="shared" si="84"/>
        <v>#DIV/0!</v>
      </c>
      <c r="R57" s="15"/>
      <c r="S57" s="10" t="s">
        <v>32</v>
      </c>
    </row>
    <row r="58" spans="1:19" ht="18.75" x14ac:dyDescent="0.25">
      <c r="A58" s="11" t="str">
        <f t="shared" si="80"/>
        <v>a</v>
      </c>
      <c r="B58" s="3" t="s">
        <v>2</v>
      </c>
      <c r="C58" s="5" t="s">
        <v>9</v>
      </c>
      <c r="D58" s="26"/>
      <c r="E58" s="26"/>
      <c r="F58" s="26">
        <v>17700</v>
      </c>
      <c r="G58" s="26">
        <v>15942.98</v>
      </c>
      <c r="H58" s="26"/>
      <c r="I58" s="26">
        <f t="shared" si="81"/>
        <v>15942.98</v>
      </c>
      <c r="J58" s="30">
        <f t="shared" si="82"/>
        <v>1757.0200000000004</v>
      </c>
      <c r="K58" s="31">
        <f t="shared" si="83"/>
        <v>0.90073333333333327</v>
      </c>
      <c r="L58" s="29">
        <v>0</v>
      </c>
      <c r="M58" s="29">
        <v>17700</v>
      </c>
      <c r="N58" s="26"/>
      <c r="O58" s="26">
        <f t="shared" si="139"/>
        <v>15942.98</v>
      </c>
      <c r="P58" s="30">
        <f t="shared" si="140"/>
        <v>1757.0200000000004</v>
      </c>
      <c r="Q58" s="32">
        <f t="shared" si="84"/>
        <v>0.90073333333333327</v>
      </c>
      <c r="R58" s="15"/>
      <c r="S58" s="10" t="s">
        <v>32</v>
      </c>
    </row>
    <row r="59" spans="1:19" ht="18.75" x14ac:dyDescent="0.25">
      <c r="A59" s="11" t="str">
        <f t="shared" si="80"/>
        <v>a</v>
      </c>
      <c r="B59" s="3" t="s">
        <v>2</v>
      </c>
      <c r="C59" s="5" t="s">
        <v>10</v>
      </c>
      <c r="D59" s="26"/>
      <c r="E59" s="26"/>
      <c r="F59" s="26">
        <v>500</v>
      </c>
      <c r="G59" s="26">
        <v>183.3</v>
      </c>
      <c r="H59" s="26"/>
      <c r="I59" s="26">
        <f t="shared" si="81"/>
        <v>183.3</v>
      </c>
      <c r="J59" s="30">
        <f t="shared" si="82"/>
        <v>316.7</v>
      </c>
      <c r="K59" s="31">
        <f t="shared" si="83"/>
        <v>0.36660000000000004</v>
      </c>
      <c r="L59" s="29">
        <v>0</v>
      </c>
      <c r="M59" s="29">
        <v>500</v>
      </c>
      <c r="N59" s="26"/>
      <c r="O59" s="26">
        <f t="shared" si="139"/>
        <v>183.3</v>
      </c>
      <c r="P59" s="30">
        <f t="shared" si="140"/>
        <v>316.7</v>
      </c>
      <c r="Q59" s="32">
        <f t="shared" si="84"/>
        <v>0.36660000000000004</v>
      </c>
      <c r="R59" s="15"/>
      <c r="S59" s="10" t="s">
        <v>32</v>
      </c>
    </row>
    <row r="60" spans="1:19" ht="18.75" x14ac:dyDescent="0.25">
      <c r="A60" s="11" t="str">
        <f t="shared" si="80"/>
        <v>a</v>
      </c>
      <c r="B60" s="3" t="s">
        <v>2</v>
      </c>
      <c r="C60" s="2" t="s">
        <v>11</v>
      </c>
      <c r="D60" s="28"/>
      <c r="E60" s="28"/>
      <c r="F60" s="28">
        <v>1400</v>
      </c>
      <c r="G60" s="28">
        <v>1329.5</v>
      </c>
      <c r="H60" s="28"/>
      <c r="I60" s="26">
        <f t="shared" si="81"/>
        <v>1329.5</v>
      </c>
      <c r="J60" s="30">
        <f t="shared" si="82"/>
        <v>70.5</v>
      </c>
      <c r="K60" s="31">
        <f t="shared" si="83"/>
        <v>0.94964285714285712</v>
      </c>
      <c r="L60" s="28">
        <v>0</v>
      </c>
      <c r="M60" s="28">
        <v>1400</v>
      </c>
      <c r="N60" s="28"/>
      <c r="O60" s="28">
        <f t="shared" si="139"/>
        <v>1329.5</v>
      </c>
      <c r="P60" s="33">
        <f t="shared" si="140"/>
        <v>70.5</v>
      </c>
      <c r="Q60" s="34">
        <f t="shared" si="84"/>
        <v>0.94964285714285712</v>
      </c>
      <c r="R60" s="14"/>
      <c r="S60" s="10" t="s">
        <v>32</v>
      </c>
    </row>
    <row r="61" spans="1:19" ht="18.75" hidden="1" x14ac:dyDescent="0.25">
      <c r="A61" s="11" t="str">
        <f t="shared" si="80"/>
        <v>b</v>
      </c>
      <c r="B61" s="3" t="s">
        <v>2</v>
      </c>
      <c r="C61" s="2" t="s">
        <v>12</v>
      </c>
      <c r="D61" s="18"/>
      <c r="E61" s="18"/>
      <c r="F61" s="18">
        <v>0</v>
      </c>
      <c r="G61" s="18"/>
      <c r="H61" s="18"/>
      <c r="I61" s="19">
        <f t="shared" si="81"/>
        <v>0</v>
      </c>
      <c r="J61" s="38">
        <f t="shared" si="82"/>
        <v>0</v>
      </c>
      <c r="K61" s="39" t="e">
        <f t="shared" si="83"/>
        <v>#DIV/0!</v>
      </c>
      <c r="L61" s="18">
        <v>0</v>
      </c>
      <c r="M61" s="18">
        <v>0</v>
      </c>
      <c r="N61" s="18"/>
      <c r="O61" s="18">
        <f t="shared" si="139"/>
        <v>0</v>
      </c>
      <c r="P61" s="40">
        <f t="shared" si="140"/>
        <v>0</v>
      </c>
      <c r="Q61" s="41" t="e">
        <f t="shared" si="84"/>
        <v>#DIV/0!</v>
      </c>
      <c r="R61" s="14"/>
      <c r="S61" s="10" t="s">
        <v>32</v>
      </c>
    </row>
    <row r="62" spans="1:19" ht="18.75" hidden="1" x14ac:dyDescent="0.25">
      <c r="A62" s="11" t="str">
        <f t="shared" si="80"/>
        <v>b</v>
      </c>
      <c r="B62" s="3" t="s">
        <v>2</v>
      </c>
      <c r="C62" s="2" t="s">
        <v>13</v>
      </c>
      <c r="D62" s="18"/>
      <c r="E62" s="18"/>
      <c r="F62" s="18">
        <v>0</v>
      </c>
      <c r="G62" s="18"/>
      <c r="H62" s="18"/>
      <c r="I62" s="19">
        <f t="shared" si="81"/>
        <v>0</v>
      </c>
      <c r="J62" s="38">
        <f t="shared" si="82"/>
        <v>0</v>
      </c>
      <c r="K62" s="39" t="e">
        <f t="shared" si="83"/>
        <v>#DIV/0!</v>
      </c>
      <c r="L62" s="18">
        <v>0</v>
      </c>
      <c r="M62" s="18">
        <v>0</v>
      </c>
      <c r="N62" s="18"/>
      <c r="O62" s="18">
        <f t="shared" si="139"/>
        <v>0</v>
      </c>
      <c r="P62" s="40">
        <f t="shared" si="140"/>
        <v>0</v>
      </c>
      <c r="Q62" s="41" t="e">
        <f t="shared" si="84"/>
        <v>#DIV/0!</v>
      </c>
      <c r="R62" s="14"/>
      <c r="S62" s="10" t="s">
        <v>32</v>
      </c>
    </row>
    <row r="63" spans="1:19" ht="36" x14ac:dyDescent="0.25">
      <c r="A63" s="11" t="str">
        <f t="shared" si="80"/>
        <v>a</v>
      </c>
      <c r="B63" s="16" t="s">
        <v>30</v>
      </c>
      <c r="C63" s="17" t="s">
        <v>17</v>
      </c>
      <c r="D63" s="26">
        <f t="shared" ref="D63:F63" si="141">D64+D72+D73+D74</f>
        <v>0</v>
      </c>
      <c r="E63" s="26"/>
      <c r="F63" s="26">
        <f t="shared" si="141"/>
        <v>76000</v>
      </c>
      <c r="G63" s="26">
        <f t="shared" ref="G63:H63" si="142">G64+G72+G73+G74</f>
        <v>4800</v>
      </c>
      <c r="H63" s="26">
        <f t="shared" si="142"/>
        <v>1200</v>
      </c>
      <c r="I63" s="26">
        <f t="shared" si="81"/>
        <v>6000</v>
      </c>
      <c r="J63" s="30">
        <f t="shared" si="82"/>
        <v>70000</v>
      </c>
      <c r="K63" s="31">
        <f t="shared" si="83"/>
        <v>7.8947368421052627E-2</v>
      </c>
      <c r="L63" s="27">
        <f t="shared" ref="L63:M63" si="143">L64+L72+L73+L74</f>
        <v>150000</v>
      </c>
      <c r="M63" s="27">
        <f t="shared" si="143"/>
        <v>150000</v>
      </c>
      <c r="N63" s="26">
        <f t="shared" ref="N63" si="144">N64+N72+N73+N74</f>
        <v>144000</v>
      </c>
      <c r="O63" s="26">
        <f t="shared" ref="O63" si="145">O64+O72+O73+O74</f>
        <v>150000</v>
      </c>
      <c r="P63" s="30">
        <f t="shared" ref="P63" si="146">P64+P72+P73+P74</f>
        <v>0</v>
      </c>
      <c r="Q63" s="32">
        <f t="shared" si="84"/>
        <v>1</v>
      </c>
      <c r="R63" s="15"/>
      <c r="S63" s="10" t="s">
        <v>32</v>
      </c>
    </row>
    <row r="64" spans="1:19" ht="18.75" x14ac:dyDescent="0.25">
      <c r="A64" s="11" t="str">
        <f t="shared" si="80"/>
        <v>a</v>
      </c>
      <c r="B64" s="1" t="s">
        <v>2</v>
      </c>
      <c r="C64" s="2" t="s">
        <v>3</v>
      </c>
      <c r="D64" s="28">
        <f t="shared" ref="D64:H64" si="147">D65+D66+D67+D68+D69+D70+D71</f>
        <v>0</v>
      </c>
      <c r="E64" s="28"/>
      <c r="F64" s="28">
        <f t="shared" si="147"/>
        <v>76000</v>
      </c>
      <c r="G64" s="28">
        <f t="shared" si="147"/>
        <v>4800</v>
      </c>
      <c r="H64" s="28">
        <f t="shared" si="147"/>
        <v>1200</v>
      </c>
      <c r="I64" s="26">
        <f t="shared" si="81"/>
        <v>6000</v>
      </c>
      <c r="J64" s="30">
        <f t="shared" si="82"/>
        <v>70000</v>
      </c>
      <c r="K64" s="31">
        <f t="shared" si="83"/>
        <v>7.8947368421052627E-2</v>
      </c>
      <c r="L64" s="28">
        <f t="shared" ref="L64:M64" si="148">L65+L66+L67+L68+L69+L70+L71</f>
        <v>150000</v>
      </c>
      <c r="M64" s="28">
        <f t="shared" si="148"/>
        <v>150000</v>
      </c>
      <c r="N64" s="28">
        <f t="shared" ref="N64:P64" si="149">N65+N66+N67+N68+N69+N70+N71</f>
        <v>144000</v>
      </c>
      <c r="O64" s="28">
        <f t="shared" si="149"/>
        <v>150000</v>
      </c>
      <c r="P64" s="33">
        <f t="shared" si="149"/>
        <v>0</v>
      </c>
      <c r="Q64" s="34">
        <f t="shared" si="84"/>
        <v>1</v>
      </c>
      <c r="R64" s="14"/>
      <c r="S64" s="10" t="s">
        <v>32</v>
      </c>
    </row>
    <row r="65" spans="1:19" ht="18.75" hidden="1" x14ac:dyDescent="0.25">
      <c r="A65" s="11" t="str">
        <f t="shared" si="80"/>
        <v>b</v>
      </c>
      <c r="B65" s="3" t="s">
        <v>2</v>
      </c>
      <c r="C65" s="4" t="s">
        <v>4</v>
      </c>
      <c r="D65" s="19"/>
      <c r="E65" s="19"/>
      <c r="F65" s="19">
        <v>0</v>
      </c>
      <c r="G65" s="19"/>
      <c r="H65" s="19"/>
      <c r="I65" s="19">
        <f t="shared" si="81"/>
        <v>0</v>
      </c>
      <c r="J65" s="38">
        <f t="shared" si="82"/>
        <v>0</v>
      </c>
      <c r="K65" s="39" t="e">
        <f t="shared" si="83"/>
        <v>#DIV/0!</v>
      </c>
      <c r="L65" s="21">
        <v>0</v>
      </c>
      <c r="M65" s="21">
        <v>0</v>
      </c>
      <c r="N65" s="19"/>
      <c r="O65" s="19">
        <f t="shared" ref="O65:O74" si="150">I65+N65</f>
        <v>0</v>
      </c>
      <c r="P65" s="38">
        <f t="shared" ref="P65:P74" si="151">M65-O65</f>
        <v>0</v>
      </c>
      <c r="Q65" s="42" t="e">
        <f t="shared" si="84"/>
        <v>#DIV/0!</v>
      </c>
      <c r="R65" s="15"/>
      <c r="S65" s="10" t="s">
        <v>32</v>
      </c>
    </row>
    <row r="66" spans="1:19" ht="18.75" x14ac:dyDescent="0.25">
      <c r="A66" s="11" t="str">
        <f t="shared" si="80"/>
        <v>a</v>
      </c>
      <c r="B66" s="3" t="s">
        <v>2</v>
      </c>
      <c r="C66" s="4" t="s">
        <v>5</v>
      </c>
      <c r="D66" s="26"/>
      <c r="E66" s="26"/>
      <c r="F66" s="26">
        <v>70000</v>
      </c>
      <c r="G66" s="26"/>
      <c r="H66" s="26"/>
      <c r="I66" s="26">
        <f t="shared" si="81"/>
        <v>0</v>
      </c>
      <c r="J66" s="30">
        <f t="shared" si="82"/>
        <v>70000</v>
      </c>
      <c r="K66" s="31">
        <f t="shared" si="83"/>
        <v>0</v>
      </c>
      <c r="L66" s="29">
        <v>143000</v>
      </c>
      <c r="M66" s="29">
        <v>143000</v>
      </c>
      <c r="N66" s="26">
        <v>143000</v>
      </c>
      <c r="O66" s="26">
        <f t="shared" si="150"/>
        <v>143000</v>
      </c>
      <c r="P66" s="30">
        <f t="shared" si="151"/>
        <v>0</v>
      </c>
      <c r="Q66" s="32">
        <f t="shared" si="84"/>
        <v>1</v>
      </c>
      <c r="R66" s="15"/>
      <c r="S66" s="10" t="s">
        <v>32</v>
      </c>
    </row>
    <row r="67" spans="1:19" ht="18.75" hidden="1" x14ac:dyDescent="0.25">
      <c r="A67" s="11" t="str">
        <f t="shared" si="80"/>
        <v>b</v>
      </c>
      <c r="B67" s="3" t="s">
        <v>2</v>
      </c>
      <c r="C67" s="4" t="s">
        <v>6</v>
      </c>
      <c r="D67" s="19"/>
      <c r="E67" s="19"/>
      <c r="F67" s="19"/>
      <c r="G67" s="19"/>
      <c r="H67" s="19"/>
      <c r="I67" s="19">
        <f t="shared" si="81"/>
        <v>0</v>
      </c>
      <c r="J67" s="38">
        <f t="shared" si="82"/>
        <v>0</v>
      </c>
      <c r="K67" s="39" t="e">
        <f t="shared" si="83"/>
        <v>#DIV/0!</v>
      </c>
      <c r="L67" s="21"/>
      <c r="M67" s="21"/>
      <c r="N67" s="19"/>
      <c r="O67" s="19">
        <f t="shared" si="150"/>
        <v>0</v>
      </c>
      <c r="P67" s="38">
        <f t="shared" si="151"/>
        <v>0</v>
      </c>
      <c r="Q67" s="42" t="e">
        <f t="shared" si="84"/>
        <v>#DIV/0!</v>
      </c>
      <c r="R67" s="15"/>
      <c r="S67" s="10" t="s">
        <v>32</v>
      </c>
    </row>
    <row r="68" spans="1:19" ht="18.75" hidden="1" x14ac:dyDescent="0.25">
      <c r="A68" s="11" t="str">
        <f t="shared" si="80"/>
        <v>b</v>
      </c>
      <c r="B68" s="3" t="s">
        <v>2</v>
      </c>
      <c r="C68" s="5" t="s">
        <v>7</v>
      </c>
      <c r="D68" s="19"/>
      <c r="E68" s="19"/>
      <c r="F68" s="19">
        <v>0</v>
      </c>
      <c r="G68" s="19"/>
      <c r="H68" s="19"/>
      <c r="I68" s="19">
        <f t="shared" si="81"/>
        <v>0</v>
      </c>
      <c r="J68" s="38">
        <f t="shared" si="82"/>
        <v>0</v>
      </c>
      <c r="K68" s="39" t="e">
        <f t="shared" si="83"/>
        <v>#DIV/0!</v>
      </c>
      <c r="L68" s="21"/>
      <c r="M68" s="21"/>
      <c r="N68" s="19"/>
      <c r="O68" s="19">
        <f t="shared" si="150"/>
        <v>0</v>
      </c>
      <c r="P68" s="38">
        <f t="shared" si="151"/>
        <v>0</v>
      </c>
      <c r="Q68" s="42" t="e">
        <f t="shared" si="84"/>
        <v>#DIV/0!</v>
      </c>
      <c r="R68" s="15"/>
      <c r="S68" s="10" t="s">
        <v>32</v>
      </c>
    </row>
    <row r="69" spans="1:19" ht="18.75" hidden="1" x14ac:dyDescent="0.25">
      <c r="A69" s="11" t="str">
        <f t="shared" si="80"/>
        <v>b</v>
      </c>
      <c r="B69" s="3" t="s">
        <v>2</v>
      </c>
      <c r="C69" s="5" t="s">
        <v>8</v>
      </c>
      <c r="D69" s="19"/>
      <c r="E69" s="19"/>
      <c r="F69" s="19">
        <v>0</v>
      </c>
      <c r="G69" s="19"/>
      <c r="H69" s="19"/>
      <c r="I69" s="19">
        <f t="shared" si="81"/>
        <v>0</v>
      </c>
      <c r="J69" s="38">
        <f t="shared" si="82"/>
        <v>0</v>
      </c>
      <c r="K69" s="39" t="e">
        <f t="shared" si="83"/>
        <v>#DIV/0!</v>
      </c>
      <c r="L69" s="21"/>
      <c r="M69" s="21"/>
      <c r="N69" s="19"/>
      <c r="O69" s="19">
        <f t="shared" si="150"/>
        <v>0</v>
      </c>
      <c r="P69" s="38">
        <f t="shared" si="151"/>
        <v>0</v>
      </c>
      <c r="Q69" s="42" t="e">
        <f t="shared" si="84"/>
        <v>#DIV/0!</v>
      </c>
      <c r="R69" s="15"/>
      <c r="S69" s="10" t="s">
        <v>32</v>
      </c>
    </row>
    <row r="70" spans="1:19" ht="18.75" hidden="1" x14ac:dyDescent="0.25">
      <c r="A70" s="11" t="str">
        <f t="shared" si="80"/>
        <v>b</v>
      </c>
      <c r="B70" s="3" t="s">
        <v>2</v>
      </c>
      <c r="C70" s="5" t="s">
        <v>9</v>
      </c>
      <c r="D70" s="19"/>
      <c r="E70" s="19"/>
      <c r="F70" s="19">
        <v>0</v>
      </c>
      <c r="G70" s="19"/>
      <c r="H70" s="19"/>
      <c r="I70" s="19">
        <f t="shared" si="81"/>
        <v>0</v>
      </c>
      <c r="J70" s="38">
        <f t="shared" si="82"/>
        <v>0</v>
      </c>
      <c r="K70" s="39" t="e">
        <f t="shared" si="83"/>
        <v>#DIV/0!</v>
      </c>
      <c r="L70" s="21"/>
      <c r="M70" s="21"/>
      <c r="N70" s="19"/>
      <c r="O70" s="19">
        <f t="shared" si="150"/>
        <v>0</v>
      </c>
      <c r="P70" s="38">
        <f t="shared" si="151"/>
        <v>0</v>
      </c>
      <c r="Q70" s="42" t="e">
        <f t="shared" si="84"/>
        <v>#DIV/0!</v>
      </c>
      <c r="R70" s="15"/>
      <c r="S70" s="10" t="s">
        <v>32</v>
      </c>
    </row>
    <row r="71" spans="1:19" ht="18.75" x14ac:dyDescent="0.25">
      <c r="A71" s="11" t="str">
        <f t="shared" si="80"/>
        <v>a</v>
      </c>
      <c r="B71" s="3" t="s">
        <v>2</v>
      </c>
      <c r="C71" s="5" t="s">
        <v>10</v>
      </c>
      <c r="D71" s="26"/>
      <c r="E71" s="26"/>
      <c r="F71" s="26">
        <v>6000</v>
      </c>
      <c r="G71" s="26">
        <v>4800</v>
      </c>
      <c r="H71" s="26">
        <v>1200</v>
      </c>
      <c r="I71" s="26">
        <f t="shared" si="81"/>
        <v>6000</v>
      </c>
      <c r="J71" s="30">
        <f t="shared" si="82"/>
        <v>0</v>
      </c>
      <c r="K71" s="31">
        <f t="shared" si="83"/>
        <v>1</v>
      </c>
      <c r="L71" s="29">
        <v>7000</v>
      </c>
      <c r="M71" s="29">
        <v>7000</v>
      </c>
      <c r="N71" s="26">
        <v>1000</v>
      </c>
      <c r="O71" s="26">
        <f t="shared" si="150"/>
        <v>7000</v>
      </c>
      <c r="P71" s="30">
        <f t="shared" si="151"/>
        <v>0</v>
      </c>
      <c r="Q71" s="32">
        <f t="shared" si="84"/>
        <v>1</v>
      </c>
      <c r="R71" s="15"/>
      <c r="S71" s="10" t="s">
        <v>32</v>
      </c>
    </row>
    <row r="72" spans="1:19" ht="18.75" hidden="1" x14ac:dyDescent="0.25">
      <c r="A72" s="11" t="str">
        <f t="shared" si="80"/>
        <v>b</v>
      </c>
      <c r="B72" s="3" t="s">
        <v>2</v>
      </c>
      <c r="C72" s="2" t="s">
        <v>11</v>
      </c>
      <c r="D72" s="18"/>
      <c r="E72" s="18"/>
      <c r="F72" s="18">
        <v>0</v>
      </c>
      <c r="G72" s="18"/>
      <c r="H72" s="18"/>
      <c r="I72" s="19">
        <f t="shared" si="81"/>
        <v>0</v>
      </c>
      <c r="J72" s="38">
        <f t="shared" si="82"/>
        <v>0</v>
      </c>
      <c r="K72" s="39" t="e">
        <f t="shared" si="83"/>
        <v>#DIV/0!</v>
      </c>
      <c r="L72" s="18">
        <v>0</v>
      </c>
      <c r="M72" s="18">
        <v>0</v>
      </c>
      <c r="N72" s="18"/>
      <c r="O72" s="18">
        <f t="shared" si="150"/>
        <v>0</v>
      </c>
      <c r="P72" s="40">
        <f t="shared" si="151"/>
        <v>0</v>
      </c>
      <c r="Q72" s="41" t="e">
        <f t="shared" si="84"/>
        <v>#DIV/0!</v>
      </c>
      <c r="R72" s="14"/>
      <c r="S72" s="10" t="s">
        <v>32</v>
      </c>
    </row>
    <row r="73" spans="1:19" ht="18.75" hidden="1" x14ac:dyDescent="0.25">
      <c r="A73" s="11" t="str">
        <f t="shared" si="80"/>
        <v>b</v>
      </c>
      <c r="B73" s="3" t="s">
        <v>2</v>
      </c>
      <c r="C73" s="2" t="s">
        <v>12</v>
      </c>
      <c r="D73" s="18"/>
      <c r="E73" s="18"/>
      <c r="F73" s="18">
        <v>0</v>
      </c>
      <c r="G73" s="18"/>
      <c r="H73" s="18"/>
      <c r="I73" s="19">
        <f t="shared" si="81"/>
        <v>0</v>
      </c>
      <c r="J73" s="38">
        <f t="shared" si="82"/>
        <v>0</v>
      </c>
      <c r="K73" s="39" t="e">
        <f t="shared" si="83"/>
        <v>#DIV/0!</v>
      </c>
      <c r="L73" s="18">
        <v>0</v>
      </c>
      <c r="M73" s="18">
        <v>0</v>
      </c>
      <c r="N73" s="18"/>
      <c r="O73" s="18">
        <f t="shared" si="150"/>
        <v>0</v>
      </c>
      <c r="P73" s="40">
        <f t="shared" si="151"/>
        <v>0</v>
      </c>
      <c r="Q73" s="41" t="e">
        <f t="shared" si="84"/>
        <v>#DIV/0!</v>
      </c>
      <c r="R73" s="14"/>
      <c r="S73" s="10" t="s">
        <v>32</v>
      </c>
    </row>
    <row r="74" spans="1:19" ht="18.75" hidden="1" x14ac:dyDescent="0.25">
      <c r="A74" s="11" t="str">
        <f t="shared" si="80"/>
        <v>b</v>
      </c>
      <c r="B74" s="3" t="s">
        <v>2</v>
      </c>
      <c r="C74" s="2" t="s">
        <v>13</v>
      </c>
      <c r="D74" s="18"/>
      <c r="E74" s="18"/>
      <c r="F74" s="18">
        <v>0</v>
      </c>
      <c r="G74" s="18"/>
      <c r="H74" s="18"/>
      <c r="I74" s="19">
        <f t="shared" si="81"/>
        <v>0</v>
      </c>
      <c r="J74" s="38">
        <f t="shared" si="82"/>
        <v>0</v>
      </c>
      <c r="K74" s="39" t="e">
        <f t="shared" si="83"/>
        <v>#DIV/0!</v>
      </c>
      <c r="L74" s="18">
        <v>0</v>
      </c>
      <c r="M74" s="18">
        <v>0</v>
      </c>
      <c r="N74" s="18"/>
      <c r="O74" s="18">
        <f t="shared" si="150"/>
        <v>0</v>
      </c>
      <c r="P74" s="40">
        <f t="shared" si="151"/>
        <v>0</v>
      </c>
      <c r="Q74" s="41" t="e">
        <f t="shared" si="84"/>
        <v>#DIV/0!</v>
      </c>
      <c r="R74" s="14"/>
      <c r="S74" s="10" t="s">
        <v>32</v>
      </c>
    </row>
    <row r="75" spans="1:19" ht="0" hidden="1" customHeight="1" x14ac:dyDescent="0.25">
      <c r="A75" s="11" t="str">
        <f t="shared" ref="A75" si="152">IF((F75+G75+D75+I75+L75+M75+N75+O75)&gt;0,"a","b")</f>
        <v>b</v>
      </c>
      <c r="B75" s="16"/>
      <c r="C75" s="17"/>
      <c r="D75" s="19"/>
      <c r="E75" s="19"/>
      <c r="F75" s="19">
        <v>0</v>
      </c>
      <c r="G75" s="19"/>
      <c r="H75" s="19"/>
      <c r="I75" s="19">
        <f t="shared" ref="I75" si="153">G75+H75</f>
        <v>0</v>
      </c>
      <c r="J75" s="38">
        <f t="shared" ref="J75" si="154">F75-I75</f>
        <v>0</v>
      </c>
      <c r="K75" s="39" t="e">
        <f t="shared" ref="K75" si="155">I75/F75</f>
        <v>#DIV/0!</v>
      </c>
      <c r="L75" s="20"/>
      <c r="M75" s="20"/>
      <c r="N75" s="19"/>
      <c r="O75" s="19"/>
      <c r="P75" s="38"/>
      <c r="Q75" s="42" t="e">
        <f t="shared" ref="Q75" si="156">O75/M75</f>
        <v>#DIV/0!</v>
      </c>
      <c r="R75" s="15"/>
    </row>
    <row r="76" spans="1:19" x14ac:dyDescent="0.25">
      <c r="P76" s="43"/>
      <c r="Q76" s="43"/>
    </row>
    <row r="77" spans="1:19" x14ac:dyDescent="0.25">
      <c r="P77" s="37"/>
    </row>
    <row r="79" spans="1:19" x14ac:dyDescent="0.25">
      <c r="P79" s="36"/>
    </row>
  </sheetData>
  <autoFilter ref="A2:W75">
    <filterColumn colId="0">
      <filters>
        <filter val="a"/>
      </filters>
    </filterColumn>
  </autoFilter>
  <pageMargins left="0" right="0" top="0" bottom="0" header="0" footer="0"/>
  <pageSetup scale="4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2019-09-05T07:27:17Z</dcterms:modified>
</cp:coreProperties>
</file>